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8220" firstSheet="12" activeTab="13"/>
  </bookViews>
  <sheets>
    <sheet name="封面" sheetId="1" r:id="rId1"/>
    <sheet name="仓山区2016年度一般公共预算收入决算表" sheetId="2" r:id="rId2"/>
    <sheet name="仓山区2016年度一般公共预算支出决算表" sheetId="3" r:id="rId3"/>
    <sheet name="仓山区2016年度一般公共预算本级收入决算" sheetId="4" r:id="rId4"/>
    <sheet name="仓山区2016年度一般公共预算本级支出决算表" sheetId="5" r:id="rId5"/>
    <sheet name="仓山区2016年度一般公共预算本级支出决算经济分类情况表" sheetId="6" r:id="rId6"/>
    <sheet name="仓山区2016年度一般公共预算本级基本支出决算经济分类情况表" sheetId="7" r:id="rId7"/>
    <sheet name="仓山区2016年度对下税收返还和转移支付决算表" sheetId="8" r:id="rId8"/>
    <sheet name="仓山区2016年度本级一般公共预算“三公”经费支出决算表" sheetId="9" r:id="rId9"/>
    <sheet name="仓山区2016年度政府性基金收入决算表" sheetId="10" r:id="rId10"/>
    <sheet name="仓山区2016年度政府性基金支出决算表" sheetId="11" r:id="rId11"/>
    <sheet name="仓山区2016年度政府性基金本级收入决算表    " sheetId="12" r:id="rId12"/>
    <sheet name="仓山区2016年度政府性基金本级支出决算表" sheetId="13" r:id="rId13"/>
    <sheet name="仓山区2016年度政府性基金转移支付决算表" sheetId="14" r:id="rId14"/>
    <sheet name="仓山区2016年度国有资本经营收入决算表    " sheetId="15" r:id="rId15"/>
    <sheet name="仓山区2016年度国有资本经营支出决算表" sheetId="16" r:id="rId16"/>
    <sheet name="仓山区2016年度本级国有资本经营收入决算表    " sheetId="17" r:id="rId17"/>
    <sheet name="仓山区2016年度本级国有资本经营支出决算表    " sheetId="18" r:id="rId18"/>
    <sheet name="仓山区2016年度社会保险基金决算收入表    " sheetId="19" r:id="rId19"/>
    <sheet name="仓山区2016年度社会保险基金决算支出表    " sheetId="20" r:id="rId20"/>
    <sheet name="仓山区2016年度本级社会保险基金决算收入表    " sheetId="21" r:id="rId21"/>
    <sheet name="仓山区2016年度本级社会保险基金决算支出表    " sheetId="22" r:id="rId22"/>
  </sheets>
  <definedNames/>
  <calcPr fullCalcOnLoad="1"/>
</workbook>
</file>

<file path=xl/sharedStrings.xml><?xml version="1.0" encoding="utf-8"?>
<sst xmlns="http://schemas.openxmlformats.org/spreadsheetml/2006/main" count="2368" uniqueCount="1596">
  <si>
    <t>2016年度福建省仓山区政府决算公开</t>
  </si>
  <si>
    <t>目录</t>
  </si>
  <si>
    <t>1、</t>
  </si>
  <si>
    <t>附表2-1：××年度一般公共决算收入决算表</t>
  </si>
  <si>
    <t>仓山区2016年度一般公共预算收入决算表</t>
  </si>
  <si>
    <t>2、</t>
  </si>
  <si>
    <t>附表2-2：××年度一般公共决算支出决算表</t>
  </si>
  <si>
    <t>仓山区2016年度一般公共预算支出决算表</t>
  </si>
  <si>
    <t>3、</t>
  </si>
  <si>
    <t>附表2-3：××年度一般公共决算本级收入决算表</t>
  </si>
  <si>
    <t>仓山区2016年度一般公共预算本级收入决算表</t>
  </si>
  <si>
    <t>4、</t>
  </si>
  <si>
    <t>附表2-4：××年度一般公共决算本级支出决算表</t>
  </si>
  <si>
    <t>仓山区2016年度一般公共预算本级支出决算表</t>
  </si>
  <si>
    <t>5、</t>
  </si>
  <si>
    <t>附表2-5：××年度一般公共预算本级支出决算经济分类情况表</t>
  </si>
  <si>
    <t>仓山区2016年度一般公共预算本级支出决算经济分类情况表</t>
  </si>
  <si>
    <t>6、</t>
  </si>
  <si>
    <t>附表2-6：××年度一般公共预算本级基本支出决算经济分类情况表</t>
  </si>
  <si>
    <t>仓山区2016年度一般公共预算本级基本支出决算经济分类情况表</t>
  </si>
  <si>
    <t>7、</t>
  </si>
  <si>
    <t>附表2-7：××年度对下税收返还和转移支付决算表</t>
  </si>
  <si>
    <t>仓山区2016年度对下税收返还和转移支付决算表</t>
  </si>
  <si>
    <t>8、</t>
  </si>
  <si>
    <t>附表2-8：××年度本级一般公共决算“三公”经费支出决算表</t>
  </si>
  <si>
    <t>仓山区2016年度本级一般公共预算“三公”经费支出决算表</t>
  </si>
  <si>
    <t>9、</t>
  </si>
  <si>
    <t>附表2-9：××年度政府性基金收入决算表</t>
  </si>
  <si>
    <t>仓山区2016年度政府性基金收入决算表</t>
  </si>
  <si>
    <t>10、</t>
  </si>
  <si>
    <t>附表2-10：××年度政府性基金支出决算表</t>
  </si>
  <si>
    <t>仓山区2016年度政府性基金支出决算表</t>
  </si>
  <si>
    <t>11、</t>
  </si>
  <si>
    <t>附表2-11：××年度政府性基金本级收入决算表</t>
  </si>
  <si>
    <t>仓山区2016年度政府性基金本级收入决算表</t>
  </si>
  <si>
    <t>12、</t>
  </si>
  <si>
    <t>附表2-12：××年度政府性基金本级支出决算表</t>
  </si>
  <si>
    <t>仓山区2016年度政府性基金本级支出决算表</t>
  </si>
  <si>
    <t>13、</t>
  </si>
  <si>
    <t>附表2-13：××年度政府性基金转移支付决算表</t>
  </si>
  <si>
    <t>仓山区2016年度政府性基金转移支付决算表</t>
  </si>
  <si>
    <t>14、</t>
  </si>
  <si>
    <t>附表2-14：××年度国有资本经营收入决算表</t>
  </si>
  <si>
    <t>仓山区2016年度国有资本经营收入决算表</t>
  </si>
  <si>
    <t>15、</t>
  </si>
  <si>
    <t>附表2-15：××年度国有资本经营支出决算表</t>
  </si>
  <si>
    <t>仓山区2016年度国有资本经营支出决算表</t>
  </si>
  <si>
    <t>16、</t>
  </si>
  <si>
    <t>附表2-16：××年度本级国有资本经营收入决算表</t>
  </si>
  <si>
    <t>仓山区2016年度本级国有资本经营收入决算表</t>
  </si>
  <si>
    <t>17、</t>
  </si>
  <si>
    <t>附表2-17：××年度本级国有资本经营支出决算表</t>
  </si>
  <si>
    <t>仓山区2016年度本级国有资本经营支出决算表</t>
  </si>
  <si>
    <t>18、</t>
  </si>
  <si>
    <t>附表2-18：××年度社会保险基金决算收入表</t>
  </si>
  <si>
    <t>仓山区2016年度社会保险基金决算收入表</t>
  </si>
  <si>
    <t>19、</t>
  </si>
  <si>
    <t>附表2-19：××年度社会保险基金决算支出表</t>
  </si>
  <si>
    <t>仓山区2016年度社会保险基金决算支出表</t>
  </si>
  <si>
    <t>20、</t>
  </si>
  <si>
    <t>附表2-20：××年度本级社会保险基金决算收入表</t>
  </si>
  <si>
    <t>仓山区2016年度本级社会保险基金决算收入表</t>
  </si>
  <si>
    <t>21、</t>
  </si>
  <si>
    <t>附表2-21：××年度本级社会保险基金决算支出表</t>
  </si>
  <si>
    <t>仓山区2016年度本级社会保险基金决算支出表</t>
  </si>
  <si>
    <t>附表2-1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</si>
  <si>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</si>
  <si>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</si>
  <si>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</si>
  <si>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</si>
  <si>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</si>
  <si>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</si>
  <si>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</si>
  <si>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</si>
  <si>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</si>
  <si>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</si>
  <si>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</si>
  <si>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</si>
  <si>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</si>
  <si>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</si>
  <si>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</si>
  <si>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</si>
  <si>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</si>
  <si>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</si>
  <si>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</si>
  <si>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</si>
  <si>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</si>
  <si>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</si>
  <si>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</si>
  <si>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</si>
  <si>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</si>
  <si>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</si>
  <si>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</si>
  <si>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</si>
  <si>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</si>
  <si>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</si>
  <si>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</si>
  <si>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</si>
  <si>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</si>
  <si>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</si>
  <si>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</si>
  <si>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</si>
  <si>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</si>
  <si>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</si>
  <si>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</si>
  <si>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</si>
  <si>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</si>
  <si>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</si>
  <si>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</si>
  <si>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</si>
  <si>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</si>
  <si>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</si>
  <si>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备注：决算数数据取自2016年度财政总决算报表</t>
  </si>
  <si>
    <t>附表2-2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</si>
  <si>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</si>
  <si>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</si>
  <si>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</si>
  <si>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</si>
  <si>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</si>
  <si>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</si>
  <si>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</si>
  <si>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</si>
  <si>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</si>
  <si>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</si>
  <si>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</si>
  <si>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</si>
  <si>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</si>
  <si>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</si>
  <si>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</si>
  <si>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</si>
  <si>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</si>
  <si>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</si>
  <si>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</si>
  <si>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</si>
  <si>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</si>
  <si>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</si>
  <si>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</si>
  <si>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</si>
  <si>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</si>
  <si>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</si>
  <si>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</si>
  <si>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</si>
  <si>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</si>
  <si>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</si>
  <si>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</si>
  <si>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</si>
  <si>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</si>
  <si>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</si>
  <si>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</si>
  <si>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</si>
  <si>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</si>
  <si>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</si>
  <si>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</si>
  <si>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</si>
  <si>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</si>
  <si>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</si>
  <si>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附表2-3</t>
  </si>
  <si>
    <t>备注：数据取自仓山区人民政府关于2016年区本级决算（草案）及2017年上半年预算执行情况的报告。</t>
  </si>
  <si>
    <t>附表2-4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</si>
  <si>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</si>
  <si>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</si>
  <si>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</si>
  <si>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</si>
  <si>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</si>
  <si>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</si>
  <si>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</si>
  <si>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</si>
  <si>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</si>
  <si>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</si>
  <si>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</si>
  <si>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</si>
  <si>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</si>
  <si>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</si>
  <si>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</si>
  <si>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</si>
  <si>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</si>
  <si>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</si>
  <si>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</si>
  <si>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</si>
  <si>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</si>
  <si>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</si>
  <si>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</si>
  <si>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</si>
  <si>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</si>
  <si>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</si>
  <si>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</si>
  <si>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</si>
  <si>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</si>
  <si>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</si>
  <si>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</si>
  <si>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</si>
  <si>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</si>
  <si>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</si>
  <si>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</si>
  <si>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</si>
  <si>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</si>
  <si>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</si>
  <si>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</si>
  <si>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</si>
  <si>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</si>
  <si>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</si>
  <si>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</si>
  <si>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</si>
  <si>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</si>
  <si>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</si>
  <si>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</si>
  <si>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</si>
  <si>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</si>
  <si>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</si>
  <si>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</si>
  <si>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</si>
  <si>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</si>
  <si>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</si>
  <si>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</si>
  <si>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</si>
  <si>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</si>
  <si>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</si>
  <si>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</si>
  <si>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</si>
  <si>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</si>
  <si>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</si>
  <si>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</si>
  <si>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</si>
  <si>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</si>
  <si>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</si>
  <si>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</si>
  <si>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</si>
  <si>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</si>
  <si>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</si>
  <si>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</si>
  <si>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</si>
  <si>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</si>
  <si>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</si>
  <si>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</si>
  <si>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</si>
  <si>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</si>
  <si>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</si>
  <si>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</si>
  <si>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</si>
  <si>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</si>
  <si>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</si>
  <si>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</si>
  <si>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</si>
  <si>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</si>
  <si>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</si>
  <si>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</si>
  <si>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</si>
  <si>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</si>
  <si>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</si>
  <si>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</si>
  <si>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</si>
  <si>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</si>
  <si>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</si>
  <si>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</si>
  <si>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</si>
  <si>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</si>
  <si>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</si>
  <si>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</si>
  <si>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</si>
  <si>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</si>
  <si>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</si>
  <si>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</si>
  <si>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</si>
  <si>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</si>
  <si>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</si>
  <si>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</si>
  <si>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</si>
  <si>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</si>
  <si>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</si>
  <si>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</si>
  <si>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</si>
  <si>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</si>
  <si>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</si>
  <si>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</si>
  <si>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</si>
  <si>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</si>
  <si>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</si>
  <si>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</si>
  <si>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</si>
  <si>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</si>
  <si>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</si>
  <si>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</si>
  <si>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</si>
  <si>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</si>
  <si>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</si>
  <si>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</si>
  <si>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</si>
  <si>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</si>
  <si>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</si>
  <si>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</si>
  <si>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</si>
  <si>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</si>
  <si>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</si>
  <si>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</si>
  <si>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</si>
  <si>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</si>
  <si>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</si>
  <si>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</si>
  <si>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</si>
  <si>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</si>
  <si>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</si>
  <si>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</si>
  <si>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</si>
  <si>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</si>
  <si>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</si>
  <si>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</si>
  <si>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</si>
  <si>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</si>
  <si>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</si>
  <si>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</si>
  <si>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</si>
  <si>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</si>
  <si>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</si>
  <si>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</si>
  <si>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</si>
  <si>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</si>
  <si>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</si>
  <si>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</si>
  <si>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</si>
  <si>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</si>
  <si>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</si>
  <si>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</si>
  <si>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</si>
  <si>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</si>
  <si>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</si>
  <si>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</si>
  <si>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对外宣传（款）</t>
  </si>
  <si>
    <t xml:space="preserve">      对外宣传（项）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</si>
  <si>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</si>
  <si>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</si>
  <si>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</si>
  <si>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</si>
  <si>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</si>
  <si>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</si>
  <si>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</si>
  <si>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</si>
  <si>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现役部队（款）</t>
  </si>
  <si>
    <t xml:space="preserve">      现役部队（项）</t>
  </si>
  <si>
    <t xml:space="preserve">    国防科研事业(款)</t>
  </si>
  <si>
    <t xml:space="preserve">      国防科研事业（项）</t>
  </si>
  <si>
    <t xml:space="preserve">    专项工程（款）</t>
  </si>
  <si>
    <t xml:space="preserve">      专项工程（项）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</si>
  <si>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</si>
  <si>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</si>
  <si>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</si>
  <si>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</si>
  <si>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</si>
  <si>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</si>
  <si>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</si>
  <si>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</si>
  <si>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</si>
  <si>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其他?防支出（款）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</si>
  <si>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</si>
  <si>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</si>
  <si>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</si>
  <si>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</si>
  <si>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</si>
  <si>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</si>
  <si>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</si>
  <si>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</si>
  <si>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</si>
  <si>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</si>
  <si>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</si>
  <si>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</si>
  <si>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</si>
  <si>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</si>
  <si>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</si>
  <si>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</si>
  <si>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</si>
  <si>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</si>
  <si>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</si>
  <si>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</si>
  <si>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</si>
  <si>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</si>
  <si>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</si>
  <si>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</si>
  <si>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</si>
  <si>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</si>
  <si>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</si>
  <si>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</si>
  <si>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</si>
  <si>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</si>
  <si>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</si>
  <si>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</si>
  <si>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</si>
  <si>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</si>
  <si>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</si>
  <si>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</si>
  <si>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</si>
  <si>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</si>
  <si>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</si>
  <si>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</si>
  <si>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</si>
  <si>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</si>
  <si>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</si>
  <si>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</si>
  <si>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</si>
  <si>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</si>
  <si>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</si>
  <si>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</si>
  <si>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</si>
  <si>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</si>
  <si>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</si>
  <si>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</si>
  <si>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</si>
  <si>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</si>
  <si>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</si>
  <si>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</si>
  <si>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</si>
  <si>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</si>
  <si>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</si>
  <si>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</si>
  <si>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</si>
  <si>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</si>
  <si>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</si>
  <si>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</si>
  <si>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</si>
  <si>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</si>
  <si>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</si>
  <si>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</si>
  <si>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</si>
  <si>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</si>
  <si>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</si>
  <si>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</si>
  <si>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</si>
  <si>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</si>
  <si>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</si>
  <si>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</si>
  <si>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</si>
  <si>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</si>
  <si>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</si>
  <si>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</si>
  <si>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</si>
  <si>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</si>
  <si>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其他公共安全支出（款）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</si>
  <si>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</si>
  <si>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</si>
  <si>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</si>
  <si>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</si>
  <si>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</si>
  <si>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</si>
  <si>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</si>
  <si>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</si>
  <si>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</si>
  <si>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</si>
  <si>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</si>
  <si>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</si>
  <si>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</si>
  <si>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</si>
  <si>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</si>
  <si>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</si>
  <si>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</si>
  <si>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</si>
  <si>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</si>
  <si>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</si>
  <si>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</si>
  <si>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</si>
  <si>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</si>
  <si>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</si>
  <si>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</si>
  <si>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</si>
  <si>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</si>
  <si>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</si>
  <si>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</si>
  <si>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</si>
  <si>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</si>
  <si>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</si>
  <si>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</si>
  <si>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</si>
  <si>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</si>
  <si>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</si>
  <si>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</si>
  <si>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</si>
  <si>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</si>
  <si>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</si>
  <si>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</si>
  <si>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</si>
  <si>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</si>
  <si>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</si>
  <si>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</si>
  <si>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</si>
  <si>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</si>
  <si>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</si>
  <si>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</si>
  <si>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</si>
  <si>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</si>
  <si>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</si>
  <si>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</si>
  <si>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</si>
  <si>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</si>
  <si>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</si>
  <si>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</si>
  <si>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</si>
  <si>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</si>
  <si>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</si>
  <si>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</si>
  <si>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</si>
  <si>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</si>
  <si>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</si>
  <si>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</si>
  <si>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</si>
  <si>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</si>
  <si>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</si>
  <si>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</si>
  <si>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</si>
  <si>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</si>
  <si>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</si>
  <si>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</si>
  <si>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</si>
  <si>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</si>
  <si>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</si>
  <si>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</si>
  <si>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</si>
  <si>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</si>
  <si>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</si>
  <si>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</si>
  <si>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</si>
  <si>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</si>
  <si>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</si>
  <si>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</si>
  <si>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</si>
  <si>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</si>
  <si>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</si>
  <si>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</si>
  <si>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</si>
  <si>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</si>
  <si>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</si>
  <si>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</si>
  <si>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</si>
  <si>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</si>
  <si>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</si>
  <si>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</si>
  <si>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</si>
  <si>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</si>
  <si>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</si>
  <si>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</si>
  <si>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</si>
  <si>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</si>
  <si>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</si>
  <si>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</si>
  <si>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</si>
  <si>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</si>
  <si>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</si>
  <si>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</si>
  <si>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</si>
  <si>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</si>
  <si>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</si>
  <si>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</si>
  <si>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</si>
  <si>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</si>
  <si>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</si>
  <si>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</si>
  <si>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</si>
  <si>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</si>
  <si>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</si>
  <si>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</si>
  <si>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</si>
  <si>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</si>
  <si>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</si>
  <si>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</si>
  <si>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</si>
  <si>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</si>
  <si>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</si>
  <si>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</si>
  <si>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</si>
  <si>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</si>
  <si>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</si>
  <si>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</si>
  <si>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</si>
  <si>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</si>
  <si>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</si>
  <si>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</si>
  <si>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</si>
  <si>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</si>
  <si>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</si>
  <si>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</si>
  <si>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</si>
  <si>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</si>
  <si>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</si>
  <si>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</si>
  <si>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</si>
  <si>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</si>
  <si>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</si>
  <si>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</si>
  <si>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</si>
  <si>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</si>
  <si>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</si>
  <si>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</si>
  <si>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</si>
  <si>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</si>
  <si>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</si>
  <si>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</si>
  <si>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</si>
  <si>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</si>
  <si>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</si>
  <si>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</si>
  <si>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</si>
  <si>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</si>
  <si>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</si>
  <si>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</si>
  <si>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</si>
  <si>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</si>
  <si>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</si>
  <si>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</si>
  <si>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</si>
  <si>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</si>
  <si>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</si>
  <si>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</si>
  <si>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</si>
  <si>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</si>
  <si>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</si>
  <si>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</si>
  <si>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</si>
  <si>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</si>
  <si>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</si>
  <si>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</si>
  <si>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</si>
  <si>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</si>
  <si>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</si>
  <si>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</si>
  <si>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</si>
  <si>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</si>
  <si>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</si>
  <si>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</si>
  <si>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</si>
  <si>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</si>
  <si>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</si>
  <si>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</si>
  <si>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</si>
  <si>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</si>
  <si>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</si>
  <si>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</si>
  <si>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</si>
  <si>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</si>
  <si>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</si>
  <si>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</si>
  <si>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</si>
  <si>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</si>
  <si>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</si>
  <si>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</si>
  <si>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</si>
  <si>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</si>
  <si>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</si>
  <si>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</si>
  <si>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</si>
  <si>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</si>
  <si>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</si>
  <si>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</si>
  <si>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</si>
  <si>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</si>
  <si>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</si>
  <si>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</si>
  <si>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</si>
  <si>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</si>
  <si>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</si>
  <si>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</si>
  <si>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</si>
  <si>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</si>
  <si>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</si>
  <si>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</si>
  <si>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</si>
  <si>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</si>
  <si>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</si>
  <si>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</si>
  <si>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</si>
  <si>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</si>
  <si>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</si>
  <si>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</si>
  <si>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</si>
  <si>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</si>
  <si>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</si>
  <si>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</si>
  <si>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</si>
  <si>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</si>
  <si>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</si>
  <si>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</si>
  <si>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</si>
  <si>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</si>
  <si>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</si>
  <si>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</si>
  <si>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</si>
  <si>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</si>
  <si>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</si>
  <si>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</si>
  <si>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</si>
  <si>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</si>
  <si>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</si>
  <si>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</si>
  <si>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</si>
  <si>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</si>
  <si>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</si>
  <si>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</si>
  <si>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</si>
  <si>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</si>
  <si>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</si>
  <si>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</si>
  <si>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</si>
  <si>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</si>
  <si>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</si>
  <si>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</si>
  <si>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</si>
  <si>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</si>
  <si>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</si>
  <si>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</si>
  <si>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</si>
  <si>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</si>
  <si>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</si>
  <si>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</si>
  <si>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</si>
  <si>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</si>
  <si>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</si>
  <si>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</si>
  <si>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</si>
  <si>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</si>
  <si>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</si>
  <si>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</si>
  <si>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</si>
  <si>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</si>
  <si>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</si>
  <si>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</si>
  <si>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</si>
  <si>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</si>
  <si>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</si>
  <si>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</si>
  <si>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</si>
  <si>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</si>
  <si>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</si>
  <si>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</si>
  <si>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</si>
  <si>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</si>
  <si>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</si>
  <si>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</si>
  <si>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</si>
  <si>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</si>
  <si>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</si>
  <si>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</si>
  <si>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</si>
  <si>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</si>
  <si>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</si>
  <si>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</si>
  <si>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</si>
  <si>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</si>
  <si>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</si>
  <si>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</si>
  <si>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</si>
  <si>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</si>
  <si>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</si>
  <si>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</si>
  <si>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</si>
  <si>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</si>
  <si>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</si>
  <si>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</si>
  <si>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</si>
  <si>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</si>
  <si>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</si>
  <si>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</si>
  <si>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</si>
  <si>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</si>
  <si>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</si>
  <si>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</si>
  <si>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</si>
  <si>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</si>
  <si>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</si>
  <si>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</si>
  <si>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</si>
  <si>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</si>
  <si>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</si>
  <si>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</si>
  <si>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</si>
  <si>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</si>
  <si>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</si>
  <si>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</si>
  <si>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</si>
  <si>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</si>
  <si>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</si>
  <si>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</si>
  <si>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</si>
  <si>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</si>
  <si>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</si>
  <si>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</si>
  <si>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</si>
  <si>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</si>
  <si>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</si>
  <si>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</si>
  <si>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</si>
  <si>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</si>
  <si>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</si>
  <si>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</si>
  <si>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</si>
  <si>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</si>
  <si>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</si>
  <si>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</si>
  <si>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</si>
  <si>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</si>
  <si>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</si>
  <si>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</si>
  <si>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</si>
  <si>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</si>
  <si>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</si>
  <si>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</si>
  <si>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</si>
  <si>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</si>
  <si>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</si>
  <si>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</si>
  <si>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</si>
  <si>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</si>
  <si>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</si>
  <si>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</si>
  <si>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</si>
  <si>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</si>
  <si>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</si>
  <si>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</si>
  <si>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</si>
  <si>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</si>
  <si>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</si>
  <si>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</si>
  <si>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</si>
  <si>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</si>
  <si>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</si>
  <si>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</si>
  <si>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</si>
  <si>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</si>
  <si>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</si>
  <si>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</si>
  <si>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</si>
  <si>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</si>
  <si>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</si>
  <si>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</si>
  <si>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</si>
  <si>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</si>
  <si>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</si>
  <si>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</si>
  <si>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</si>
  <si>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</si>
  <si>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</si>
  <si>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</si>
  <si>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</si>
  <si>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</si>
  <si>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</si>
  <si>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</si>
  <si>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</si>
  <si>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</si>
  <si>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</si>
  <si>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</si>
  <si>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</si>
  <si>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</si>
  <si>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</si>
  <si>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</si>
  <si>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</si>
  <si>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</si>
  <si>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</si>
  <si>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</si>
  <si>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</si>
  <si>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</si>
  <si>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</si>
  <si>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</si>
  <si>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</si>
  <si>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</si>
  <si>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</si>
  <si>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</si>
  <si>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</si>
  <si>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</si>
  <si>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</si>
  <si>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</si>
  <si>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</si>
  <si>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</si>
  <si>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</si>
  <si>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</si>
  <si>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</si>
  <si>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</si>
  <si>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</si>
  <si>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</si>
  <si>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</si>
  <si>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</si>
  <si>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</si>
  <si>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</si>
  <si>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</si>
  <si>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</si>
  <si>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</si>
  <si>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</si>
  <si>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</si>
  <si>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</si>
  <si>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</si>
  <si>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</si>
  <si>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</si>
  <si>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</si>
  <si>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</si>
  <si>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</si>
  <si>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</si>
  <si>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</si>
  <si>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</si>
  <si>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</si>
  <si>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</si>
  <si>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</si>
  <si>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</si>
  <si>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</si>
  <si>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</si>
  <si>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</si>
  <si>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</si>
  <si>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</si>
  <si>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</si>
  <si>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</si>
  <si>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</si>
  <si>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</si>
  <si>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</si>
  <si>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</si>
  <si>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</si>
  <si>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</si>
  <si>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</si>
  <si>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</si>
  <si>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</si>
  <si>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</si>
  <si>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</si>
  <si>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</si>
  <si>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</si>
  <si>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</si>
  <si>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</si>
  <si>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</si>
  <si>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</si>
  <si>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</si>
  <si>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</si>
  <si>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</si>
  <si>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</si>
  <si>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</si>
  <si>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</si>
  <si>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</si>
  <si>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</si>
  <si>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小额担保贷款贴息</t>
  </si>
  <si>
    <t xml:space="preserve">      补充小额担保贷款基金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</si>
  <si>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</si>
  <si>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</si>
  <si>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</si>
  <si>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</si>
  <si>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</si>
  <si>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其他农林水事务支出（款）</t>
  </si>
  <si>
    <t xml:space="preserve">      化解其他公益性乡村债务支出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</si>
  <si>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</si>
  <si>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</si>
  <si>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</si>
  <si>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</si>
  <si>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</si>
  <si>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</si>
  <si>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</si>
  <si>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</si>
  <si>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</si>
  <si>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</si>
  <si>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</si>
  <si>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</si>
  <si>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</si>
  <si>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  公路和运输技术标准化建设</t>
  </si>
  <si>
    <t xml:space="preserve">      港口设施</t>
  </si>
  <si>
    <t xml:space="preserve">      航道维护</t>
  </si>
  <si>
    <t xml:space="preserve">      安全通信</t>
  </si>
  <si>
    <t xml:space="preserve">      三峡库区通航管理</t>
  </si>
  <si>
    <t xml:space="preserve">      航务管理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</si>
  <si>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</si>
  <si>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</si>
  <si>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</si>
  <si>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</si>
  <si>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</si>
  <si>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</si>
  <si>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</si>
  <si>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</si>
  <si>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</si>
  <si>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</si>
  <si>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</si>
  <si>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</si>
  <si>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</si>
  <si>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</si>
  <si>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</si>
  <si>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</si>
  <si>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</si>
  <si>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</si>
  <si>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</si>
  <si>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</si>
  <si>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</si>
  <si>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</si>
  <si>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</si>
  <si>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</si>
  <si>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</si>
  <si>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</si>
  <si>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</si>
  <si>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</si>
  <si>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</si>
  <si>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</si>
  <si>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</si>
  <si>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</si>
  <si>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</si>
  <si>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</si>
  <si>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</si>
  <si>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</si>
  <si>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</si>
  <si>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</si>
  <si>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</si>
  <si>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</si>
  <si>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</si>
  <si>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</si>
  <si>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</si>
  <si>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</si>
  <si>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</si>
  <si>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</si>
  <si>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</si>
  <si>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</si>
  <si>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</si>
  <si>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</si>
  <si>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</si>
  <si>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</si>
  <si>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</si>
  <si>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</si>
  <si>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</si>
  <si>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</si>
  <si>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</si>
  <si>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</si>
  <si>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</si>
  <si>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</si>
  <si>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</si>
  <si>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</si>
  <si>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</si>
  <si>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</si>
  <si>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</si>
  <si>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</si>
  <si>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</si>
  <si>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</si>
  <si>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</si>
  <si>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</si>
  <si>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</si>
  <si>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</si>
  <si>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</si>
  <si>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</si>
  <si>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</si>
  <si>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</si>
  <si>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</si>
  <si>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</si>
  <si>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</si>
  <si>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</si>
  <si>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</si>
  <si>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</si>
  <si>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</si>
  <si>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</si>
  <si>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</si>
  <si>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</si>
  <si>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</si>
  <si>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</si>
  <si>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</si>
  <si>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</si>
  <si>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</si>
  <si>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</si>
  <si>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</si>
  <si>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</si>
  <si>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</si>
  <si>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</si>
  <si>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</si>
  <si>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</si>
  <si>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</si>
  <si>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</si>
  <si>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</si>
  <si>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</si>
  <si>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</si>
  <si>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</si>
  <si>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</si>
  <si>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</si>
  <si>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</si>
  <si>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</si>
  <si>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</si>
  <si>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</si>
  <si>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</si>
  <si>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</si>
  <si>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</si>
  <si>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</si>
  <si>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</si>
  <si>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</si>
  <si>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</si>
  <si>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</si>
  <si>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</si>
  <si>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</si>
  <si>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</si>
  <si>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</si>
  <si>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</si>
  <si>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</si>
  <si>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</si>
  <si>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</si>
  <si>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</si>
  <si>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</si>
  <si>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</si>
  <si>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</si>
  <si>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</si>
  <si>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</si>
  <si>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</si>
  <si>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</si>
  <si>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</si>
  <si>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</si>
  <si>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</si>
  <si>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</si>
  <si>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</si>
  <si>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</si>
  <si>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</si>
  <si>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</si>
  <si>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</si>
  <si>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</si>
  <si>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</si>
  <si>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</si>
  <si>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</si>
  <si>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</si>
  <si>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</si>
  <si>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</si>
  <si>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</si>
  <si>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</si>
  <si>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</si>
  <si>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</si>
  <si>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</si>
  <si>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</si>
  <si>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</si>
  <si>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</si>
  <si>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</si>
  <si>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</si>
  <si>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</si>
  <si>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</si>
  <si>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</si>
  <si>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</si>
  <si>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</si>
  <si>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</si>
  <si>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</si>
  <si>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</si>
  <si>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</si>
  <si>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</si>
  <si>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</si>
  <si>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</si>
  <si>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</si>
  <si>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</si>
  <si>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</si>
  <si>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</si>
  <si>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</si>
  <si>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</si>
  <si>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</si>
  <si>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</si>
  <si>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</si>
  <si>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</si>
  <si>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</si>
  <si>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</si>
  <si>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</si>
  <si>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</si>
  <si>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</si>
  <si>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</si>
  <si>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</si>
  <si>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</si>
  <si>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</si>
  <si>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</si>
  <si>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</si>
  <si>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</si>
  <si>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</si>
  <si>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</si>
  <si>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</si>
  <si>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</si>
  <si>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</si>
  <si>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</si>
  <si>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</si>
  <si>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</si>
  <si>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</si>
  <si>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</si>
  <si>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</si>
  <si>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</si>
  <si>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</si>
  <si>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</si>
  <si>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</si>
  <si>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</si>
  <si>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</si>
  <si>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</si>
  <si>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</si>
  <si>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</si>
  <si>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</si>
  <si>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</si>
  <si>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</si>
  <si>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</si>
  <si>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</si>
  <si>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</si>
  <si>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</si>
  <si>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</si>
  <si>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</si>
  <si>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</si>
  <si>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</si>
  <si>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</si>
  <si>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</si>
  <si>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</si>
  <si>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</si>
  <si>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</si>
  <si>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</si>
  <si>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</si>
  <si>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</si>
  <si>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</si>
  <si>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</si>
  <si>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</si>
  <si>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</si>
  <si>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</si>
  <si>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</si>
  <si>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</si>
  <si>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</si>
  <si>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</si>
  <si>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</si>
  <si>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</si>
  <si>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</si>
  <si>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</si>
  <si>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</si>
  <si>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</si>
  <si>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</si>
  <si>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</si>
  <si>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</si>
  <si>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</si>
  <si>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</si>
  <si>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</si>
  <si>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</si>
  <si>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</si>
  <si>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</si>
  <si>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</si>
  <si>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</si>
  <si>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</si>
  <si>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</si>
  <si>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</si>
  <si>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</si>
  <si>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</si>
  <si>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</si>
  <si>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</si>
  <si>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</si>
  <si>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</si>
  <si>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</si>
  <si>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</si>
  <si>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</si>
  <si>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预备费</t>
  </si>
  <si>
    <t xml:space="preserve">    预备费</t>
  </si>
  <si>
    <t xml:space="preserve">      预备费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</si>
  <si>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</si>
  <si>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</si>
  <si>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</si>
  <si>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</si>
  <si>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</si>
  <si>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</si>
  <si>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</si>
  <si>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</si>
  <si>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</si>
  <si>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</si>
  <si>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</si>
  <si>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</si>
  <si>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</si>
  <si>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</si>
  <si>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</si>
  <si>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</si>
  <si>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</si>
  <si>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</si>
  <si>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</si>
  <si>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备注：备注：1.按照保密相关规定，涉密支出不予公开，因此部分支出科目金额不等于下一级支出科目金额汇总。2.按照财政部规定，盘活收回的存量资金，需在当年冲减原列支科目，部分支出科目当年实际支出小于冲减数，出现负数。3.本表数据为区本级加街道数据。</t>
  </si>
  <si>
    <t>附表2-5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</si>
  <si>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</si>
  <si>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</si>
  <si>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</si>
  <si>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</si>
  <si>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</si>
  <si>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</si>
  <si>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</si>
  <si>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</si>
  <si>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</si>
  <si>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</si>
  <si>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备注：1.2016年度一般公共预算支出经济分类决算表为试编，本数据来源部门决算区本级加街道汇总数，不与上年度做对比。2.本表预算数年初未列入报人大批准。</t>
  </si>
  <si>
    <t>附表2-6</t>
  </si>
  <si>
    <t>仓山区016年度一般公共预算本级基本支出决算经济分类情况表</t>
  </si>
  <si>
    <t>项目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</si>
  <si>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</si>
  <si>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</si>
  <si>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</si>
  <si>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</si>
  <si>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</si>
  <si>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</si>
  <si>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</si>
  <si>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/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</si>
  <si>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</si>
  <si>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</si>
  <si>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</si>
  <si>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</si>
  <si>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</si>
  <si>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</si>
  <si>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</si>
  <si>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</si>
  <si>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</si>
  <si>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</si>
  <si>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—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</si>
  <si>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</si>
  <si>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</si>
  <si>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</si>
  <si>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</si>
  <si>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</si>
  <si>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</si>
  <si>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</si>
  <si>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</si>
  <si>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</si>
  <si>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</si>
  <si>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</si>
  <si>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</si>
  <si>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</si>
  <si>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</si>
  <si>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</si>
  <si>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</si>
  <si>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</si>
  <si>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</si>
  <si>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</si>
  <si>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</si>
  <si>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</si>
  <si>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</si>
  <si>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</si>
  <si>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</si>
  <si>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</si>
  <si>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</si>
  <si>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</si>
  <si>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</si>
  <si>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</si>
  <si>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</si>
  <si>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</si>
  <si>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</si>
  <si>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</si>
  <si>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</si>
  <si>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</si>
  <si>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</si>
  <si>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</si>
  <si>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</si>
  <si>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</si>
  <si>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</si>
  <si>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</si>
  <si>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</si>
  <si>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</si>
  <si>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</si>
  <si>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</si>
  <si>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</si>
  <si>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</si>
  <si>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</si>
  <si>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</si>
  <si>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</si>
  <si>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</si>
  <si>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</si>
  <si>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</si>
  <si>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</si>
  <si>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</si>
  <si>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</si>
  <si>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</si>
  <si>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</si>
  <si>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</si>
  <si>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</si>
  <si>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附表2-7</t>
  </si>
  <si>
    <t>小计</t>
  </si>
  <si>
    <t>××地区</t>
  </si>
  <si>
    <t>………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</si>
  <si>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</si>
  <si>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</si>
  <si>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</si>
  <si>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</si>
  <si>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</si>
  <si>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</si>
  <si>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</si>
  <si>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</si>
  <si>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</si>
  <si>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</si>
  <si>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</si>
  <si>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</si>
  <si>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</si>
  <si>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</si>
  <si>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</si>
  <si>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</si>
  <si>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</si>
  <si>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</si>
  <si>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</si>
  <si>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</si>
  <si>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</si>
  <si>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</si>
  <si>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</si>
  <si>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</si>
  <si>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</si>
  <si>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</si>
  <si>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</si>
  <si>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</si>
  <si>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</si>
  <si>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</si>
  <si>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</si>
  <si>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</si>
  <si>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</si>
  <si>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</si>
  <si>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</si>
  <si>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</si>
  <si>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</si>
  <si>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</si>
  <si>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</si>
  <si>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</si>
  <si>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</si>
  <si>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</si>
  <si>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其中：××项目</t>
  </si>
  <si>
    <t>附表2-8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</si>
  <si>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</si>
  <si>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</si>
  <si>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</si>
  <si>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</si>
  <si>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</si>
  <si>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</si>
  <si>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</si>
  <si>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</si>
  <si>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</si>
  <si>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   </t>
  </si>
  <si>
    <t xml:space="preserve">2.经仓山区财政局汇总，2016年本级加街道“三公”经费公共财政拨款支出731.96万元，比2015年决算数下降389.98万元。具体情况如下：
　　（一）因公出国（境）费10.98万元。2016年组织出国团组8个；全年因公出国（境）累计13人次。比2015年决算数减少10.41万元。主要原因是不突破预算安排限额。
    （二）公务用车购置及运行费705.56万元。其中：公务用车运行费705.56万元，主要用于公务用车燃油、维修、保险等方面支出。比2015年相比，公务用车购置和运行费分别减少184.52和203.33万元。主要原因是：行政和参公单位公车改革，车辆数骤减，留存的公务用车依然严格控制公务用车购置和运行经费支出，加强党政机关一般公务用车审批，认真落实公车运行费用定额标准，有效控制公车购置和运行费用。
　　（三）公务接待费15.42万元。累计接待16批次、接待总人数271。与2015年相比, 公务接待费支出增加8.28万元。
备注：本数据来源部门决算区本级含街道汇总数。
</t>
  </si>
  <si>
    <t>附表2-9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</si>
  <si>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</si>
  <si>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</si>
  <si>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</si>
  <si>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</si>
  <si>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</si>
  <si>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</si>
  <si>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</si>
  <si>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</si>
  <si>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</si>
  <si>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</si>
  <si>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</si>
  <si>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</si>
  <si>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</si>
  <si>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</si>
  <si>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</si>
  <si>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</si>
  <si>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</si>
  <si>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</si>
  <si>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</si>
  <si>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</si>
  <si>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</si>
  <si>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</si>
  <si>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</si>
  <si>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备注：基金支出由上级补助中列支无预算数，决算数据取自2016年度财政总决算报表</t>
  </si>
  <si>
    <t>附表2-10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</si>
  <si>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</si>
  <si>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</si>
  <si>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</si>
  <si>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</si>
  <si>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</si>
  <si>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</si>
  <si>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</si>
  <si>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</si>
  <si>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</si>
  <si>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</si>
  <si>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</si>
  <si>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</si>
  <si>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</si>
  <si>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</si>
  <si>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</si>
  <si>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</si>
  <si>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</si>
  <si>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</si>
  <si>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附表2-11</t>
  </si>
  <si>
    <t>附表2-12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</si>
  <si>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</si>
  <si>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</si>
  <si>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</si>
  <si>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新增建设用地土地有偿使用费及对应专项债务收入安排的支出</t>
  </si>
  <si>
    <t xml:space="preserve">      耕地开发专项支出</t>
  </si>
  <si>
    <t xml:space="preserve">    新型墙体材料专项基金及对应专项债务收入安排的支出</t>
  </si>
  <si>
    <t xml:space="preserve">      其他新型墙体材料专项基金支出</t>
  </si>
  <si>
    <t xml:space="preserve">  其他支出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</si>
  <si>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</si>
  <si>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</si>
  <si>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</si>
  <si>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</si>
  <si>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</si>
  <si>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</si>
  <si>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</si>
  <si>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地方政府专项债务付息支出</t>
  </si>
  <si>
    <t xml:space="preserve">      国有土地使用权出让金债务付息支出</t>
  </si>
  <si>
    <t>附表2-13</t>
  </si>
  <si>
    <t xml:space="preserve"> 单位：万元</t>
  </si>
  <si>
    <t>…………</t>
  </si>
  <si>
    <t>附表2-14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</si>
  <si>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</si>
  <si>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</si>
  <si>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</si>
  <si>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</si>
  <si>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</si>
  <si>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</si>
  <si>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</si>
  <si>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</si>
  <si>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</si>
  <si>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附表2-15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</si>
  <si>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</si>
  <si>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</si>
  <si>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</si>
  <si>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</si>
  <si>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</si>
  <si>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</si>
  <si>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</si>
  <si>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附表2-16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</si>
  <si>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</si>
  <si>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</si>
  <si>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</si>
  <si>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</si>
  <si>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</si>
  <si>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</si>
  <si>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</si>
  <si>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附表2-17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</si>
  <si>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</si>
  <si>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</si>
  <si>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</si>
  <si>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</si>
  <si>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</si>
  <si>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</si>
  <si>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</si>
  <si>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</si>
  <si>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</si>
  <si>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</si>
  <si>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</si>
  <si>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</si>
  <si>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</si>
  <si>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</si>
  <si>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</si>
  <si>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</si>
  <si>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</si>
  <si>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</si>
  <si>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</si>
  <si>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</si>
  <si>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</si>
  <si>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</si>
  <si>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</si>
  <si>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附表2-18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</si>
  <si>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</si>
  <si>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</si>
  <si>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</si>
  <si>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</si>
  <si>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</si>
  <si>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</si>
  <si>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</si>
  <si>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</si>
  <si>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</si>
  <si>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</si>
  <si>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</si>
  <si>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</si>
  <si>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附表2-19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</si>
  <si>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</si>
  <si>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</si>
  <si>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</si>
  <si>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</si>
  <si>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</si>
  <si>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</si>
  <si>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</si>
  <si>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</si>
  <si>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</si>
  <si>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</si>
  <si>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</si>
  <si>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合  计</t>
  </si>
  <si>
    <t>附表2-20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</si>
  <si>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</si>
  <si>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</si>
  <si>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</si>
  <si>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</si>
  <si>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</si>
  <si>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</si>
  <si>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</si>
  <si>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</si>
  <si>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</si>
  <si>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</si>
  <si>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</si>
  <si>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 xml:space="preserve">           其他收入</t>
  </si>
  <si>
    <t xml:space="preserve">           动用上年结余收入</t>
  </si>
  <si>
    <t>附表2-21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</si>
  <si>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</si>
  <si>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</si>
  <si>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</si>
  <si>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</si>
  <si>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</si>
  <si>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</si>
  <si>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</si>
  <si>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</si>
  <si>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</si>
  <si>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</si>
  <si>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</si>
  <si>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</si>
  <si>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</si>
  <si>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</si>
  <si>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</si>
  <si>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</si>
  <si>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</si>
  <si>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</si>
  <si>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</si>
  <si>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</si>
  <si>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</si>
  <si>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</si>
  <si>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</si>
  <si>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</si>
  <si>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</si>
  <si>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</si>
  <si>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</si>
  <si>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</si>
  <si>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</si>
  <si>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</si>
  <si>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</si>
  <si>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</si>
  <si>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</si>
  <si>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的报告</t>
  </si>
  <si>
    <t>行情况的报告</t>
  </si>
  <si>
    <t>备注：本表无数据。13个镇街（仓山镇、盖山镇、城门镇、螺洲镇、建新镇、仓前街道、对湖街道、上渡街道、下渡街道、临江街道、金山街道、三叉街、东升街道、金山街道）作为一级部门预算管理，以专项指标的方式补助，无转移支付。</t>
  </si>
  <si>
    <t>备注：本表无数据。13个镇街（仓山镇、盖山镇、城门镇、螺洲镇、建新镇、仓前街道、对湖街道、上渡街道、下渡街道、临江街道、金山街道、三叉街、东升街道、金山街道）作为一级部门预算管理，以专项指标的方式补助，无转移支付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</si>
</sst>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;[Red]\-0.00\ "/>
    <numFmt numFmtId="178" formatCode="0.0"/>
    <numFmt numFmtId="179" formatCode="0.0_ "/>
    <numFmt numFmtId="180" formatCode="0.00_ "/>
    <numFmt numFmtId="181" formatCode="#,##0_ "/>
    <numFmt numFmtId="182" formatCode="#,##0_);[Red]\(#,##0\)"/>
    <numFmt numFmtId="183" formatCode="0.00_);[Red]\(0.00\)"/>
    <numFmt numFmtId="184" formatCode="#,##0.00_ "/>
  </numFmts>
  <fonts count="21">
    <font>
      <sz val="12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177" fontId="8" fillId="0" borderId="1" xfId="0" applyNumberFormat="1" applyFont="1" applyBorder="1" applyAlignment="1">
      <alignment vertical="center" wrapText="1"/>
    </xf>
    <xf numFmtId="178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 wrapText="1" indent="3"/>
    </xf>
    <xf numFmtId="180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wrapText="1" indent="2"/>
    </xf>
    <xf numFmtId="0" fontId="9" fillId="0" borderId="1" xfId="0" applyFont="1" applyBorder="1" applyAlignment="1">
      <alignment horizontal="left" vertical="center" wrapText="1" indent="2"/>
    </xf>
    <xf numFmtId="180" fontId="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180" fontId="9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80" fontId="9" fillId="0" borderId="4" xfId="0" applyNumberFormat="1" applyFont="1" applyBorder="1" applyAlignment="1">
      <alignment vertical="center" wrapText="1"/>
    </xf>
    <xf numFmtId="180" fontId="9" fillId="0" borderId="1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 indent="2"/>
    </xf>
    <xf numFmtId="3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180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16" applyFont="1">
      <alignment vertical="center"/>
      <protection/>
    </xf>
    <xf numFmtId="0" fontId="1" fillId="0" borderId="0" xfId="16">
      <alignment vertical="center"/>
      <protection/>
    </xf>
    <xf numFmtId="0" fontId="1" fillId="0" borderId="0" xfId="16" applyAlignment="1">
      <alignment horizontal="left" vertical="center" wrapText="1"/>
      <protection/>
    </xf>
    <xf numFmtId="0" fontId="0" fillId="0" borderId="0" xfId="17" applyAlignment="1">
      <alignment/>
      <protection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0" borderId="3" xfId="16" applyFont="1" applyFill="1" applyBorder="1" applyAlignment="1">
      <alignment horizontal="center" vertical="center" wrapText="1"/>
      <protection/>
    </xf>
    <xf numFmtId="0" fontId="17" fillId="0" borderId="3" xfId="17" applyFont="1" applyFill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" fillId="0" borderId="3" xfId="16" applyBorder="1">
      <alignment vertical="center"/>
      <protection/>
    </xf>
    <xf numFmtId="4" fontId="1" fillId="0" borderId="9" xfId="0" applyNumberFormat="1" applyFont="1" applyFill="1" applyBorder="1" applyAlignment="1">
      <alignment horizontal="center" vertical="center" shrinkToFit="1"/>
    </xf>
    <xf numFmtId="180" fontId="1" fillId="0" borderId="3" xfId="16" applyNumberFormat="1" applyFill="1" applyBorder="1">
      <alignment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83" fontId="16" fillId="2" borderId="3" xfId="0" applyNumberFormat="1" applyFont="1" applyFill="1" applyBorder="1" applyAlignment="1" applyProtection="1">
      <alignment vertical="center"/>
      <protection/>
    </xf>
    <xf numFmtId="180" fontId="16" fillId="0" borderId="3" xfId="0" applyNumberFormat="1" applyFont="1" applyFill="1" applyBorder="1" applyAlignment="1">
      <alignment vertical="center"/>
    </xf>
    <xf numFmtId="183" fontId="16" fillId="2" borderId="3" xfId="0" applyNumberFormat="1" applyFont="1" applyFill="1" applyBorder="1" applyAlignment="1">
      <alignment vertical="center"/>
    </xf>
    <xf numFmtId="180" fontId="16" fillId="0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" fontId="8" fillId="0" borderId="1" xfId="0" applyNumberFormat="1" applyFont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left" vertical="center" wrapText="1"/>
      <protection locked="0"/>
    </xf>
    <xf numFmtId="1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184" fontId="4" fillId="0" borderId="0" xfId="0" applyNumberFormat="1" applyFont="1" applyAlignment="1">
      <alignment vertical="center" wrapText="1"/>
    </xf>
    <xf numFmtId="184" fontId="15" fillId="0" borderId="0" xfId="0" applyNumberFormat="1" applyFont="1" applyAlignment="1">
      <alignment horizontal="right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wrapText="1"/>
    </xf>
    <xf numFmtId="184" fontId="4" fillId="0" borderId="0" xfId="0" applyNumberFormat="1" applyFont="1" applyAlignment="1">
      <alignment wrapText="1"/>
    </xf>
    <xf numFmtId="184" fontId="4" fillId="0" borderId="0" xfId="0" applyNumberFormat="1" applyFont="1" applyFill="1" applyAlignment="1">
      <alignment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4" fontId="9" fillId="0" borderId="1" xfId="0" applyNumberFormat="1" applyFont="1" applyFill="1" applyBorder="1" applyAlignment="1">
      <alignment horizontal="right" vertical="center" wrapText="1"/>
    </xf>
    <xf numFmtId="184" fontId="9" fillId="0" borderId="1" xfId="0" applyNumberFormat="1" applyFont="1" applyBorder="1" applyAlignment="1">
      <alignment vertical="center" wrapText="1"/>
    </xf>
    <xf numFmtId="184" fontId="9" fillId="0" borderId="1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Alignment="1">
      <alignment vertical="center"/>
    </xf>
    <xf numFmtId="184" fontId="9" fillId="0" borderId="4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49" fontId="9" fillId="0" borderId="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16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10">
    <cellStyle name="Normal" xfId="0"/>
    <cellStyle name="Percent" xfId="15"/>
    <cellStyle name="常规 14" xfId="16"/>
    <cellStyle name="常规 4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00390625" defaultRowHeight="14.25"/>
  <cols>
    <col min="3" max="3" width="15.00390625" style="0" customWidth="1"/>
  </cols>
  <sheetData>
    <row r="1" spans="1:4" ht="14.25">
      <c r="A1" t="s">
        <v>0</v>
      </c>
      <c r="D1" t="s">
        <v>1</v>
      </c>
    </row>
    <row r="2" spans="1:3" ht="14.25">
      <c r="A2" t="s">
        <v>2</v>
      </c>
      <c r="B2" t="s">
        <v>3</v>
      </c>
      <c r="C2" t="s">
        <v>4</v>
      </c>
    </row>
    <row r="3" spans="1:3" ht="22.5" customHeight="1">
      <c r="A3" t="s">
        <v>5</v>
      </c>
      <c r="B3" t="s">
        <v>6</v>
      </c>
      <c r="C3" t="s">
        <v>7</v>
      </c>
    </row>
    <row r="4" spans="1:3" ht="22.5" customHeight="1">
      <c r="A4" t="s">
        <v>8</v>
      </c>
      <c r="B4" t="s">
        <v>9</v>
      </c>
      <c r="C4" t="s">
        <v>10</v>
      </c>
    </row>
    <row r="5" spans="1:3" ht="22.5" customHeight="1">
      <c r="A5" t="s">
        <v>11</v>
      </c>
      <c r="B5" t="s">
        <v>12</v>
      </c>
      <c r="C5" t="s">
        <v>13</v>
      </c>
    </row>
    <row r="6" spans="1:3" ht="20.25" customHeight="1">
      <c r="A6" t="s">
        <v>14</v>
      </c>
      <c r="B6" t="s">
        <v>15</v>
      </c>
      <c r="C6" t="s">
        <v>16</v>
      </c>
    </row>
    <row r="7" spans="1:3" ht="20.25" customHeight="1">
      <c r="A7" t="s">
        <v>17</v>
      </c>
      <c r="B7" t="s">
        <v>18</v>
      </c>
      <c r="C7" t="s">
        <v>19</v>
      </c>
    </row>
    <row r="8" spans="1:3" ht="22.5" customHeight="1">
      <c r="A8" t="s">
        <v>20</v>
      </c>
      <c r="B8" t="s">
        <v>21</v>
      </c>
      <c r="C8" t="s">
        <v>22</v>
      </c>
    </row>
    <row r="9" spans="1:3" ht="20.25" customHeight="1">
      <c r="A9" t="s">
        <v>23</v>
      </c>
      <c r="B9" t="s">
        <v>24</v>
      </c>
      <c r="C9" t="s">
        <v>25</v>
      </c>
    </row>
    <row r="10" spans="1:3" ht="20.25" customHeight="1">
      <c r="A10" t="s">
        <v>26</v>
      </c>
      <c r="B10" t="s">
        <v>27</v>
      </c>
      <c r="C10" t="s">
        <v>28</v>
      </c>
    </row>
    <row r="11" spans="1:3" ht="20.25" customHeight="1">
      <c r="A11" t="s">
        <v>29</v>
      </c>
      <c r="B11" t="s">
        <v>30</v>
      </c>
      <c r="C11" t="s">
        <v>31</v>
      </c>
    </row>
    <row r="12" spans="1:3" ht="20.25" customHeight="1">
      <c r="A12" t="s">
        <v>32</v>
      </c>
      <c r="B12" t="s">
        <v>33</v>
      </c>
      <c r="C12" t="s">
        <v>34</v>
      </c>
    </row>
    <row r="13" spans="1:3" ht="20.25" customHeight="1">
      <c r="A13" t="s">
        <v>35</v>
      </c>
      <c r="B13" t="s">
        <v>36</v>
      </c>
      <c r="C13" t="s">
        <v>37</v>
      </c>
    </row>
    <row r="14" spans="1:3" ht="20.25" customHeight="1">
      <c r="A14" t="s">
        <v>38</v>
      </c>
      <c r="B14" t="s">
        <v>39</v>
      </c>
      <c r="C14" t="s">
        <v>40</v>
      </c>
    </row>
    <row r="15" spans="1:3" ht="20.25" customHeight="1">
      <c r="A15" t="s">
        <v>41</v>
      </c>
      <c r="B15" t="s">
        <v>42</v>
      </c>
      <c r="C15" t="s">
        <v>43</v>
      </c>
    </row>
    <row r="16" spans="1:3" ht="20.25" customHeight="1">
      <c r="A16" t="s">
        <v>44</v>
      </c>
      <c r="B16" t="s">
        <v>45</v>
      </c>
      <c r="C16" t="s">
        <v>46</v>
      </c>
    </row>
    <row r="17" spans="1:3" ht="20.25" customHeight="1">
      <c r="A17" t="s">
        <v>47</v>
      </c>
      <c r="B17" t="s">
        <v>48</v>
      </c>
      <c r="C17" t="s">
        <v>49</v>
      </c>
    </row>
    <row r="18" spans="1:3" ht="20.25" customHeight="1">
      <c r="A18" t="s">
        <v>50</v>
      </c>
      <c r="B18" t="s">
        <v>51</v>
      </c>
      <c r="C18" t="s">
        <v>52</v>
      </c>
    </row>
    <row r="19" spans="1:3" ht="22.5" customHeight="1">
      <c r="A19" t="s">
        <v>53</v>
      </c>
      <c r="B19" t="s">
        <v>54</v>
      </c>
      <c r="C19" t="s">
        <v>55</v>
      </c>
    </row>
    <row r="20" spans="1:3" ht="22.5" customHeight="1">
      <c r="A20" t="s">
        <v>56</v>
      </c>
      <c r="B20" t="s">
        <v>57</v>
      </c>
      <c r="C20" t="s">
        <v>58</v>
      </c>
    </row>
    <row r="21" spans="1:3" ht="20.25" customHeight="1">
      <c r="A21" t="s">
        <v>59</v>
      </c>
      <c r="B21" t="s">
        <v>60</v>
      </c>
      <c r="C21" t="s">
        <v>61</v>
      </c>
    </row>
    <row r="22" spans="1:3" ht="20.25" customHeight="1">
      <c r="A22" t="s">
        <v>62</v>
      </c>
      <c r="B22" t="s">
        <v>63</v>
      </c>
      <c r="C22" t="s">
        <v>64</v>
      </c>
    </row>
  </sheetData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6">
      <selection activeCell="A29" sqref="A29"/>
    </sheetView>
  </sheetViews>
  <sheetFormatPr defaultColWidth="9.00390625" defaultRowHeight="14.25"/>
  <cols>
    <col min="1" max="1" width="9.75390625" style="0" bestFit="1" customWidth="1"/>
    <col min="2" max="3" width="7.75390625" style="0" bestFit="1" customWidth="1"/>
    <col min="4" max="4" width="8.50390625" style="0" bestFit="1" customWidth="1"/>
    <col min="5" max="5" width="27.25390625" style="0" customWidth="1"/>
  </cols>
  <sheetData>
    <row r="1" spans="1:5" ht="14.25">
      <c r="A1" s="3" t="s">
        <v>1402</v>
      </c>
      <c r="B1" s="3"/>
      <c r="C1" s="3"/>
      <c r="D1" s="3"/>
      <c r="E1" s="3"/>
    </row>
    <row r="2" spans="1:5" ht="20.25">
      <c r="A2" s="144" t="s">
        <v>28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9" t="s">
        <v>1403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40.5">
      <c r="A5" s="59" t="s">
        <v>1404</v>
      </c>
      <c r="B5" s="15"/>
      <c r="C5" s="15"/>
      <c r="D5" s="15"/>
      <c r="E5" s="57"/>
    </row>
    <row r="6" spans="1:5" ht="54">
      <c r="A6" s="59" t="s">
        <v>1405</v>
      </c>
      <c r="B6" s="15"/>
      <c r="C6" s="15"/>
      <c r="D6" s="15"/>
      <c r="E6" s="57"/>
    </row>
    <row r="7" spans="1:5" ht="40.5">
      <c r="A7" s="59" t="s">
        <v>1406</v>
      </c>
      <c r="B7" s="15"/>
      <c r="C7" s="15"/>
      <c r="D7" s="15"/>
      <c r="E7" s="57"/>
    </row>
    <row r="8" spans="1:5" ht="40.5">
      <c r="A8" s="59" t="s">
        <v>1407</v>
      </c>
      <c r="B8" s="15"/>
      <c r="C8" s="15"/>
      <c r="D8" s="15"/>
      <c r="E8" s="57"/>
    </row>
    <row r="9" spans="1:5" ht="40.5">
      <c r="A9" s="59" t="s">
        <v>1408</v>
      </c>
      <c r="B9" s="41"/>
      <c r="C9" s="41"/>
      <c r="D9" s="41"/>
      <c r="E9" s="57"/>
    </row>
    <row r="10" spans="1:5" ht="54">
      <c r="A10" s="59" t="s">
        <v>1409</v>
      </c>
      <c r="B10" s="41"/>
      <c r="C10" s="41"/>
      <c r="D10" s="41"/>
      <c r="E10" s="57"/>
    </row>
    <row r="11" spans="1:5" ht="54">
      <c r="A11" s="59" t="s">
        <v>1410</v>
      </c>
      <c r="B11" s="41"/>
      <c r="C11" s="41"/>
      <c r="D11" s="41"/>
      <c r="E11" s="57"/>
    </row>
    <row r="12" spans="1:5" ht="40.5">
      <c r="A12" s="59" t="s">
        <v>1411</v>
      </c>
      <c r="B12" s="41"/>
      <c r="C12" s="41"/>
      <c r="D12" s="41"/>
      <c r="E12" s="57"/>
    </row>
    <row r="13" spans="1:5" ht="54">
      <c r="A13" s="59" t="s">
        <v>1412</v>
      </c>
      <c r="B13" s="41"/>
      <c r="C13" s="41"/>
      <c r="D13" s="41"/>
      <c r="E13" s="57"/>
    </row>
    <row r="14" spans="1:5" ht="54">
      <c r="A14" s="59" t="s">
        <v>1413</v>
      </c>
      <c r="B14" s="41"/>
      <c r="C14" s="41"/>
      <c r="D14" s="41"/>
      <c r="E14" s="57"/>
    </row>
    <row r="15" spans="1:5" ht="67.5">
      <c r="A15" s="59" t="s">
        <v>1414</v>
      </c>
      <c r="B15" s="41"/>
      <c r="C15" s="41"/>
      <c r="D15" s="41"/>
      <c r="E15" s="57"/>
    </row>
    <row r="16" spans="1:5" ht="40.5">
      <c r="A16" s="59" t="s">
        <v>1415</v>
      </c>
      <c r="B16" s="41"/>
      <c r="C16" s="41"/>
      <c r="D16" s="41"/>
      <c r="E16" s="57"/>
    </row>
    <row r="17" spans="1:5" ht="81">
      <c r="A17" s="59" t="s">
        <v>1416</v>
      </c>
      <c r="B17" s="41"/>
      <c r="C17" s="41"/>
      <c r="D17" s="41"/>
      <c r="E17" s="57"/>
    </row>
    <row r="18" spans="1:5" ht="40.5">
      <c r="A18" s="59" t="s">
        <v>1417</v>
      </c>
      <c r="B18" s="41"/>
      <c r="C18" s="41"/>
      <c r="D18" s="41"/>
      <c r="E18" s="57"/>
    </row>
    <row r="19" spans="1:5" ht="27">
      <c r="A19" s="9" t="s">
        <v>1418</v>
      </c>
      <c r="B19" s="41"/>
      <c r="C19" s="41"/>
      <c r="D19" s="41"/>
      <c r="E19" s="57"/>
    </row>
    <row r="20" spans="1:5" ht="14.25">
      <c r="A20" s="39" t="s">
        <v>1419</v>
      </c>
      <c r="B20" s="41"/>
      <c r="C20" s="41"/>
      <c r="D20" s="41"/>
      <c r="E20" s="57"/>
    </row>
    <row r="21" spans="1:5" ht="27">
      <c r="A21" s="39" t="s">
        <v>1420</v>
      </c>
      <c r="B21" s="41"/>
      <c r="C21" s="41">
        <v>120133</v>
      </c>
      <c r="D21" s="41"/>
      <c r="E21" s="57"/>
    </row>
    <row r="22" spans="1:5" ht="40.5">
      <c r="A22" s="23" t="s">
        <v>1421</v>
      </c>
      <c r="B22" s="41"/>
      <c r="C22" s="41">
        <v>106325</v>
      </c>
      <c r="D22" s="41"/>
      <c r="E22" s="57"/>
    </row>
    <row r="23" spans="1:5" ht="40.5">
      <c r="A23" s="23" t="s">
        <v>1422</v>
      </c>
      <c r="B23" s="41"/>
      <c r="C23" s="41"/>
      <c r="D23" s="41"/>
      <c r="E23" s="57"/>
    </row>
    <row r="24" spans="1:5" ht="40.5">
      <c r="A24" s="23" t="s">
        <v>1423</v>
      </c>
      <c r="B24" s="41"/>
      <c r="C24" s="41">
        <v>13808</v>
      </c>
      <c r="D24" s="41"/>
      <c r="E24" s="57"/>
    </row>
    <row r="25" spans="1:5" ht="27">
      <c r="A25" s="41" t="s">
        <v>1424</v>
      </c>
      <c r="B25" s="41"/>
      <c r="C25" s="41"/>
      <c r="D25" s="41"/>
      <c r="E25" s="57"/>
    </row>
    <row r="26" spans="1:5" ht="40.5">
      <c r="A26" s="41" t="s">
        <v>1425</v>
      </c>
      <c r="B26" s="41"/>
      <c r="C26" s="41"/>
      <c r="D26" s="41"/>
      <c r="E26" s="57"/>
    </row>
    <row r="27" spans="1:5" ht="14.25">
      <c r="A27" s="9" t="s">
        <v>98</v>
      </c>
      <c r="B27" s="41"/>
      <c r="C27" s="41">
        <v>120133</v>
      </c>
      <c r="D27" s="41"/>
      <c r="E27" s="57"/>
    </row>
    <row r="29" ht="14.25">
      <c r="A29" t="s">
        <v>1426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6" sqref="A26"/>
    </sheetView>
  </sheetViews>
  <sheetFormatPr defaultColWidth="9.00390625" defaultRowHeight="14.25"/>
  <cols>
    <col min="1" max="1" width="15.50390625" style="0" customWidth="1"/>
    <col min="2" max="3" width="7.75390625" style="0" bestFit="1" customWidth="1"/>
    <col min="4" max="4" width="8.50390625" style="0" bestFit="1" customWidth="1"/>
    <col min="5" max="5" width="21.50390625" style="0" customWidth="1"/>
  </cols>
  <sheetData>
    <row r="1" spans="1:5" ht="14.25">
      <c r="A1" s="3" t="s">
        <v>1427</v>
      </c>
      <c r="B1" s="3"/>
      <c r="C1" s="3"/>
      <c r="D1" s="3"/>
      <c r="E1" s="3"/>
    </row>
    <row r="2" spans="1:5" ht="20.25">
      <c r="A2" s="144" t="s">
        <v>31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25" t="s">
        <v>1403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27">
      <c r="A5" s="41" t="s">
        <v>1428</v>
      </c>
      <c r="B5" s="41"/>
      <c r="C5" s="41"/>
      <c r="D5" s="57"/>
      <c r="E5" s="44"/>
    </row>
    <row r="6" spans="1:5" ht="27">
      <c r="A6" s="41" t="s">
        <v>1429</v>
      </c>
      <c r="B6" s="41"/>
      <c r="C6" s="41"/>
      <c r="D6" s="57"/>
      <c r="E6" s="44"/>
    </row>
    <row r="7" spans="1:5" ht="27">
      <c r="A7" s="41" t="s">
        <v>1430</v>
      </c>
      <c r="B7" s="41"/>
      <c r="C7" s="41"/>
      <c r="D7" s="57"/>
      <c r="E7" s="44"/>
    </row>
    <row r="8" spans="1:5" ht="27">
      <c r="A8" s="41" t="s">
        <v>1431</v>
      </c>
      <c r="B8" s="41"/>
      <c r="C8" s="31">
        <v>6534</v>
      </c>
      <c r="D8" s="57"/>
      <c r="E8" s="57"/>
    </row>
    <row r="9" spans="1:5" ht="14.25">
      <c r="A9" s="41" t="s">
        <v>1432</v>
      </c>
      <c r="B9" s="41"/>
      <c r="C9" s="31"/>
      <c r="D9" s="57"/>
      <c r="E9" s="57"/>
    </row>
    <row r="10" spans="1:5" ht="27">
      <c r="A10" s="41" t="s">
        <v>1433</v>
      </c>
      <c r="B10" s="41"/>
      <c r="C10" s="41"/>
      <c r="D10" s="57"/>
      <c r="E10" s="57"/>
    </row>
    <row r="11" spans="1:5" ht="27">
      <c r="A11" s="41" t="s">
        <v>1434</v>
      </c>
      <c r="B11" s="41"/>
      <c r="C11" s="41">
        <v>31</v>
      </c>
      <c r="D11" s="57"/>
      <c r="E11" s="57"/>
    </row>
    <row r="12" spans="1:5" ht="27">
      <c r="A12" s="41" t="s">
        <v>1435</v>
      </c>
      <c r="B12" s="41"/>
      <c r="C12" s="41"/>
      <c r="D12" s="57"/>
      <c r="E12" s="57"/>
    </row>
    <row r="13" spans="1:5" ht="14.25">
      <c r="A13" s="41" t="s">
        <v>1436</v>
      </c>
      <c r="B13" s="41"/>
      <c r="C13" s="31">
        <v>1777</v>
      </c>
      <c r="D13" s="57"/>
      <c r="E13" s="57"/>
    </row>
    <row r="14" spans="1:5" ht="27">
      <c r="A14" s="41" t="s">
        <v>1437</v>
      </c>
      <c r="B14" s="41"/>
      <c r="C14" s="31">
        <v>21</v>
      </c>
      <c r="D14" s="57"/>
      <c r="E14" s="57"/>
    </row>
    <row r="15" spans="1:5" ht="27">
      <c r="A15" s="41" t="s">
        <v>1438</v>
      </c>
      <c r="B15" s="41"/>
      <c r="C15" s="41"/>
      <c r="D15" s="57"/>
      <c r="E15" s="57"/>
    </row>
    <row r="16" spans="1:5" ht="14.25">
      <c r="A16" s="9" t="s">
        <v>1439</v>
      </c>
      <c r="B16" s="41"/>
      <c r="C16" s="63">
        <v>8363</v>
      </c>
      <c r="D16" s="57"/>
      <c r="E16" s="57"/>
    </row>
    <row r="17" spans="1:5" ht="14.25">
      <c r="A17" s="39" t="s">
        <v>1440</v>
      </c>
      <c r="B17" s="41"/>
      <c r="C17" s="41"/>
      <c r="D17" s="57"/>
      <c r="E17" s="57"/>
    </row>
    <row r="18" spans="1:5" ht="14.25">
      <c r="A18" s="39" t="s">
        <v>141</v>
      </c>
      <c r="B18" s="64"/>
      <c r="C18" s="41">
        <v>111770</v>
      </c>
      <c r="D18" s="57"/>
      <c r="E18" s="57"/>
    </row>
    <row r="19" spans="1:5" ht="27">
      <c r="A19" s="43" t="s">
        <v>1441</v>
      </c>
      <c r="B19" s="41"/>
      <c r="C19" s="41"/>
      <c r="D19" s="57"/>
      <c r="E19" s="57"/>
    </row>
    <row r="20" spans="1:5" ht="27">
      <c r="A20" s="43" t="s">
        <v>1442</v>
      </c>
      <c r="B20" s="41"/>
      <c r="C20" s="41"/>
      <c r="D20" s="57"/>
      <c r="E20" s="57"/>
    </row>
    <row r="21" spans="1:5" ht="14.25">
      <c r="A21" s="43" t="s">
        <v>1443</v>
      </c>
      <c r="B21" s="31"/>
      <c r="C21" s="41">
        <v>56</v>
      </c>
      <c r="D21" s="57"/>
      <c r="E21" s="57"/>
    </row>
    <row r="22" spans="1:5" ht="27">
      <c r="A22" s="43" t="s">
        <v>1444</v>
      </c>
      <c r="B22" s="41"/>
      <c r="C22" s="41"/>
      <c r="D22" s="57"/>
      <c r="E22" s="57"/>
    </row>
    <row r="23" spans="1:5" ht="14.25">
      <c r="A23" s="43" t="s">
        <v>1445</v>
      </c>
      <c r="B23" s="31"/>
      <c r="C23" s="41">
        <v>111714</v>
      </c>
      <c r="D23" s="57"/>
      <c r="E23" s="57"/>
    </row>
    <row r="24" spans="1:5" ht="14.25">
      <c r="A24" s="9" t="s">
        <v>139</v>
      </c>
      <c r="B24" s="31"/>
      <c r="C24" s="41">
        <v>120133</v>
      </c>
      <c r="D24" s="57"/>
      <c r="E24" s="57"/>
    </row>
    <row r="25" ht="14.25">
      <c r="B25" s="65"/>
    </row>
    <row r="26" ht="14.25">
      <c r="A26" t="s">
        <v>1426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9" sqref="A29"/>
    </sheetView>
  </sheetViews>
  <sheetFormatPr defaultColWidth="9.00390625" defaultRowHeight="14.25"/>
  <cols>
    <col min="1" max="1" width="12.625" style="0" customWidth="1"/>
    <col min="2" max="2" width="11.125" style="0" customWidth="1"/>
    <col min="3" max="3" width="11.375" style="0" customWidth="1"/>
    <col min="4" max="4" width="10.875" style="0" customWidth="1"/>
    <col min="5" max="5" width="18.625" style="0" customWidth="1"/>
  </cols>
  <sheetData>
    <row r="1" spans="1:5" ht="14.25">
      <c r="A1" s="3" t="s">
        <v>1446</v>
      </c>
      <c r="B1" s="3"/>
      <c r="C1" s="3"/>
      <c r="D1" s="3"/>
      <c r="E1" s="3"/>
    </row>
    <row r="2" spans="1:5" ht="20.25" customHeight="1">
      <c r="A2" s="144" t="s">
        <v>34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27">
      <c r="A4" s="25" t="s">
        <v>1403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27">
      <c r="A5" s="59" t="s">
        <v>1404</v>
      </c>
      <c r="B5" s="15"/>
      <c r="C5" s="15"/>
      <c r="D5" s="15"/>
      <c r="E5" s="41"/>
    </row>
    <row r="6" spans="1:5" ht="40.5">
      <c r="A6" s="59" t="s">
        <v>1405</v>
      </c>
      <c r="B6" s="41"/>
      <c r="C6" s="41"/>
      <c r="D6" s="41"/>
      <c r="E6" s="41"/>
    </row>
    <row r="7" spans="1:5" ht="27">
      <c r="A7" s="59" t="s">
        <v>1406</v>
      </c>
      <c r="B7" s="41"/>
      <c r="C7" s="41"/>
      <c r="D7" s="41"/>
      <c r="E7" s="41"/>
    </row>
    <row r="8" spans="1:5" ht="27">
      <c r="A8" s="59" t="s">
        <v>1407</v>
      </c>
      <c r="B8" s="41"/>
      <c r="C8" s="41"/>
      <c r="D8" s="41"/>
      <c r="E8" s="41"/>
    </row>
    <row r="9" spans="1:5" ht="27">
      <c r="A9" s="59" t="s">
        <v>1408</v>
      </c>
      <c r="B9" s="41"/>
      <c r="C9" s="41"/>
      <c r="D9" s="41"/>
      <c r="E9" s="41"/>
    </row>
    <row r="10" spans="1:5" ht="40.5">
      <c r="A10" s="59" t="s">
        <v>1409</v>
      </c>
      <c r="B10" s="41"/>
      <c r="C10" s="41"/>
      <c r="D10" s="41"/>
      <c r="E10" s="41"/>
    </row>
    <row r="11" spans="1:5" ht="40.5">
      <c r="A11" s="59" t="s">
        <v>1410</v>
      </c>
      <c r="B11" s="41"/>
      <c r="C11" s="41"/>
      <c r="D11" s="41"/>
      <c r="E11" s="41"/>
    </row>
    <row r="12" spans="1:5" ht="27">
      <c r="A12" s="59" t="s">
        <v>1411</v>
      </c>
      <c r="B12" s="41"/>
      <c r="C12" s="41"/>
      <c r="D12" s="41"/>
      <c r="E12" s="41"/>
    </row>
    <row r="13" spans="1:5" ht="40.5">
      <c r="A13" s="59" t="s">
        <v>1412</v>
      </c>
      <c r="B13" s="41"/>
      <c r="C13" s="41"/>
      <c r="D13" s="41"/>
      <c r="E13" s="41"/>
    </row>
    <row r="14" spans="1:5" ht="40.5">
      <c r="A14" s="59" t="s">
        <v>1413</v>
      </c>
      <c r="B14" s="41"/>
      <c r="C14" s="41"/>
      <c r="D14" s="41"/>
      <c r="E14" s="41"/>
    </row>
    <row r="15" spans="1:5" ht="40.5">
      <c r="A15" s="59" t="s">
        <v>1414</v>
      </c>
      <c r="B15" s="41"/>
      <c r="C15" s="41"/>
      <c r="D15" s="41"/>
      <c r="E15" s="41"/>
    </row>
    <row r="16" spans="1:5" ht="27">
      <c r="A16" s="59" t="s">
        <v>1415</v>
      </c>
      <c r="B16" s="41"/>
      <c r="C16" s="41"/>
      <c r="D16" s="41"/>
      <c r="E16" s="41"/>
    </row>
    <row r="17" spans="1:5" ht="54">
      <c r="A17" s="59" t="s">
        <v>1416</v>
      </c>
      <c r="B17" s="41"/>
      <c r="C17" s="41"/>
      <c r="D17" s="41"/>
      <c r="E17" s="41"/>
    </row>
    <row r="18" spans="1:5" ht="27">
      <c r="A18" s="59" t="s">
        <v>1417</v>
      </c>
      <c r="B18" s="41"/>
      <c r="C18" s="41"/>
      <c r="D18" s="41"/>
      <c r="E18" s="41"/>
    </row>
    <row r="19" spans="1:5" ht="14.25">
      <c r="A19" s="41"/>
      <c r="B19" s="41"/>
      <c r="C19" s="41"/>
      <c r="D19" s="41"/>
      <c r="E19" s="41"/>
    </row>
    <row r="20" spans="1:5" ht="27">
      <c r="A20" s="9" t="s">
        <v>1418</v>
      </c>
      <c r="B20" s="41"/>
      <c r="C20" s="41"/>
      <c r="D20" s="41"/>
      <c r="E20" s="41"/>
    </row>
    <row r="21" spans="1:5" ht="14.25">
      <c r="A21" s="39" t="s">
        <v>1419</v>
      </c>
      <c r="B21" s="41"/>
      <c r="C21" s="41"/>
      <c r="D21" s="41"/>
      <c r="E21" s="41"/>
    </row>
    <row r="22" spans="1:5" ht="14.25">
      <c r="A22" s="39" t="s">
        <v>1420</v>
      </c>
      <c r="B22" s="41"/>
      <c r="C22" s="60"/>
      <c r="D22" s="41"/>
      <c r="E22" s="41"/>
    </row>
    <row r="23" spans="1:5" ht="27">
      <c r="A23" s="23" t="s">
        <v>1421</v>
      </c>
      <c r="B23" s="61"/>
      <c r="C23" s="48">
        <v>99739</v>
      </c>
      <c r="D23" s="62"/>
      <c r="E23" s="41"/>
    </row>
    <row r="24" spans="1:5" ht="27">
      <c r="A24" s="23" t="s">
        <v>1422</v>
      </c>
      <c r="B24" s="61"/>
      <c r="C24" s="48"/>
      <c r="D24" s="62"/>
      <c r="E24" s="41"/>
    </row>
    <row r="25" spans="1:5" ht="27">
      <c r="A25" s="23" t="s">
        <v>1423</v>
      </c>
      <c r="B25" s="61"/>
      <c r="C25" s="48">
        <v>5279</v>
      </c>
      <c r="D25" s="62"/>
      <c r="E25" s="41"/>
    </row>
    <row r="26" spans="1:5" ht="27">
      <c r="A26" s="41" t="s">
        <v>1424</v>
      </c>
      <c r="B26" s="61"/>
      <c r="C26" s="48"/>
      <c r="D26" s="62"/>
      <c r="E26" s="41"/>
    </row>
    <row r="27" spans="1:5" ht="27">
      <c r="A27" s="41" t="s">
        <v>1425</v>
      </c>
      <c r="B27" s="61"/>
      <c r="C27" s="48"/>
      <c r="D27" s="62"/>
      <c r="E27" s="41"/>
    </row>
    <row r="28" spans="1:5" ht="14.25">
      <c r="A28" s="9" t="s">
        <v>98</v>
      </c>
      <c r="B28" s="61"/>
      <c r="C28" s="48">
        <v>105018</v>
      </c>
      <c r="D28" s="62"/>
      <c r="E28" s="41"/>
    </row>
    <row r="29" ht="14.25">
      <c r="A29" t="s">
        <v>1426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7">
      <selection activeCell="A40" sqref="A40"/>
    </sheetView>
  </sheetViews>
  <sheetFormatPr defaultColWidth="9.00390625" defaultRowHeight="14.25"/>
  <cols>
    <col min="1" max="1" width="58.875" style="0" customWidth="1"/>
    <col min="2" max="2" width="18.50390625" style="0" customWidth="1"/>
  </cols>
  <sheetData>
    <row r="1" spans="1:5" ht="14.25">
      <c r="A1" s="3" t="s">
        <v>1447</v>
      </c>
      <c r="B1" s="3"/>
      <c r="C1" s="3"/>
      <c r="D1" s="3"/>
      <c r="E1" s="3"/>
    </row>
    <row r="2" spans="1:5" ht="20.25" customHeight="1">
      <c r="A2" s="144" t="s">
        <v>37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47" t="s">
        <v>1403</v>
      </c>
      <c r="B4" s="47" t="s">
        <v>68</v>
      </c>
      <c r="C4" s="47" t="s">
        <v>69</v>
      </c>
      <c r="D4" s="47" t="s">
        <v>70</v>
      </c>
      <c r="E4" s="47" t="s">
        <v>71</v>
      </c>
    </row>
    <row r="5" spans="1:5" ht="14.25">
      <c r="A5" s="48" t="s">
        <v>802</v>
      </c>
      <c r="B5" s="48"/>
      <c r="C5" s="48">
        <v>1174</v>
      </c>
      <c r="D5" s="49"/>
      <c r="E5" s="50"/>
    </row>
    <row r="6" spans="1:5" ht="14.25">
      <c r="A6" s="48" t="s">
        <v>1448</v>
      </c>
      <c r="B6" s="48"/>
      <c r="C6" s="48">
        <v>1164</v>
      </c>
      <c r="D6" s="49"/>
      <c r="E6" s="50"/>
    </row>
    <row r="7" spans="1:5" ht="14.25">
      <c r="A7" s="48" t="s">
        <v>1449</v>
      </c>
      <c r="B7" s="48"/>
      <c r="C7" s="48">
        <v>1077</v>
      </c>
      <c r="D7" s="49"/>
      <c r="E7" s="50"/>
    </row>
    <row r="8" spans="1:5" ht="14.25">
      <c r="A8" s="48" t="s">
        <v>1450</v>
      </c>
      <c r="B8" s="48"/>
      <c r="C8" s="48">
        <v>87</v>
      </c>
      <c r="D8" s="49"/>
      <c r="E8" s="50"/>
    </row>
    <row r="9" spans="1:5" ht="14.25">
      <c r="A9" s="48" t="s">
        <v>1451</v>
      </c>
      <c r="B9" s="48"/>
      <c r="C9" s="48">
        <v>10</v>
      </c>
      <c r="D9" s="49"/>
      <c r="E9" s="50"/>
    </row>
    <row r="10" spans="1:5" ht="14.25">
      <c r="A10" s="48" t="s">
        <v>1452</v>
      </c>
      <c r="B10" s="48"/>
      <c r="C10" s="48">
        <v>10</v>
      </c>
      <c r="D10" s="49"/>
      <c r="E10" s="50"/>
    </row>
    <row r="11" spans="1:5" ht="14.25">
      <c r="A11" s="48" t="s">
        <v>995</v>
      </c>
      <c r="B11" s="48"/>
      <c r="C11" s="48">
        <v>31</v>
      </c>
      <c r="D11" s="51"/>
      <c r="E11" s="52"/>
    </row>
    <row r="12" spans="1:5" ht="14.25">
      <c r="A12" s="48" t="s">
        <v>1453</v>
      </c>
      <c r="B12" s="48"/>
      <c r="C12" s="48">
        <v>31</v>
      </c>
      <c r="D12" s="49"/>
      <c r="E12" s="52"/>
    </row>
    <row r="13" spans="1:5" ht="14.25">
      <c r="A13" s="48" t="s">
        <v>1454</v>
      </c>
      <c r="B13" s="48"/>
      <c r="C13" s="48">
        <v>31</v>
      </c>
      <c r="D13" s="51"/>
      <c r="E13" s="52"/>
    </row>
    <row r="14" spans="1:5" ht="14.25">
      <c r="A14" s="48" t="s">
        <v>1455</v>
      </c>
      <c r="B14" s="48"/>
      <c r="C14" s="48">
        <v>1774</v>
      </c>
      <c r="D14" s="49"/>
      <c r="E14" s="52"/>
    </row>
    <row r="15" spans="1:5" ht="14.25">
      <c r="A15" s="48" t="s">
        <v>1456</v>
      </c>
      <c r="B15" s="48"/>
      <c r="C15" s="48">
        <v>1165</v>
      </c>
      <c r="D15" s="49"/>
      <c r="E15" s="52"/>
    </row>
    <row r="16" spans="1:5" ht="14.25">
      <c r="A16" s="48" t="s">
        <v>1457</v>
      </c>
      <c r="B16" s="48"/>
      <c r="C16" s="48">
        <v>609</v>
      </c>
      <c r="D16" s="49"/>
      <c r="E16" s="52"/>
    </row>
    <row r="17" spans="1:5" ht="14.25">
      <c r="A17" s="48" t="s">
        <v>1458</v>
      </c>
      <c r="B17" s="48"/>
      <c r="C17" s="48">
        <v>292</v>
      </c>
      <c r="D17" s="49"/>
      <c r="E17" s="52"/>
    </row>
    <row r="18" spans="1:5" ht="14.25">
      <c r="A18" s="48" t="s">
        <v>1459</v>
      </c>
      <c r="B18" s="48"/>
      <c r="C18" s="48">
        <v>237</v>
      </c>
      <c r="D18" s="49"/>
      <c r="E18" s="52"/>
    </row>
    <row r="19" spans="1:5" ht="14.25">
      <c r="A19" s="48" t="s">
        <v>1460</v>
      </c>
      <c r="B19" s="48"/>
      <c r="C19" s="48">
        <v>18</v>
      </c>
      <c r="D19" s="49"/>
      <c r="E19" s="52"/>
    </row>
    <row r="20" spans="1:5" ht="14.25">
      <c r="A20" s="48" t="s">
        <v>1461</v>
      </c>
      <c r="B20" s="48"/>
      <c r="C20" s="48">
        <v>52</v>
      </c>
      <c r="D20" s="49"/>
      <c r="E20" s="52"/>
    </row>
    <row r="21" spans="1:5" ht="14.25">
      <c r="A21" s="48" t="s">
        <v>1462</v>
      </c>
      <c r="B21" s="48"/>
      <c r="C21" s="48">
        <v>10</v>
      </c>
      <c r="D21" s="49"/>
      <c r="E21" s="52"/>
    </row>
    <row r="22" spans="1:5" ht="14.25">
      <c r="A22" s="48" t="s">
        <v>1232</v>
      </c>
      <c r="B22" s="48"/>
      <c r="C22" s="48">
        <v>21</v>
      </c>
      <c r="D22" s="49"/>
      <c r="E22" s="52"/>
    </row>
    <row r="23" spans="1:5" ht="14.25">
      <c r="A23" s="48" t="s">
        <v>1463</v>
      </c>
      <c r="B23" s="48"/>
      <c r="C23" s="48">
        <v>21</v>
      </c>
      <c r="D23" s="49"/>
      <c r="E23" s="52"/>
    </row>
    <row r="24" spans="1:5" ht="14.25">
      <c r="A24" s="48" t="s">
        <v>1464</v>
      </c>
      <c r="B24" s="48"/>
      <c r="C24" s="48">
        <v>21</v>
      </c>
      <c r="D24" s="49"/>
      <c r="E24" s="52"/>
    </row>
    <row r="25" spans="1:5" ht="14.25">
      <c r="A25" s="53" t="s">
        <v>1439</v>
      </c>
      <c r="B25" s="49"/>
      <c r="C25" s="49">
        <v>3000</v>
      </c>
      <c r="D25" s="49"/>
      <c r="E25" s="52"/>
    </row>
    <row r="26" spans="1:5" ht="14.25">
      <c r="A26" s="54" t="s">
        <v>1440</v>
      </c>
      <c r="B26" s="55"/>
      <c r="C26" s="55"/>
      <c r="D26" s="55"/>
      <c r="E26" s="56"/>
    </row>
    <row r="27" spans="1:5" ht="14.25">
      <c r="A27" s="39" t="s">
        <v>141</v>
      </c>
      <c r="B27" s="41"/>
      <c r="C27" s="41">
        <v>102018</v>
      </c>
      <c r="D27" s="41"/>
      <c r="E27" s="57"/>
    </row>
    <row r="28" spans="1:5" ht="14.25">
      <c r="A28" s="43" t="s">
        <v>1441</v>
      </c>
      <c r="B28" s="41"/>
      <c r="C28" s="41">
        <v>0</v>
      </c>
      <c r="D28" s="41"/>
      <c r="E28" s="57"/>
    </row>
    <row r="29" spans="1:5" ht="14.25">
      <c r="A29" s="43" t="s">
        <v>1442</v>
      </c>
      <c r="B29" s="41"/>
      <c r="C29" s="41">
        <v>0</v>
      </c>
      <c r="D29" s="41"/>
      <c r="E29" s="57"/>
    </row>
    <row r="30" spans="1:5" ht="14.25">
      <c r="A30" s="43" t="s">
        <v>1443</v>
      </c>
      <c r="B30" s="41"/>
      <c r="C30" s="41">
        <v>56</v>
      </c>
      <c r="D30" s="41"/>
      <c r="E30" s="57"/>
    </row>
    <row r="31" spans="1:5" ht="14.25">
      <c r="A31" s="43" t="s">
        <v>1444</v>
      </c>
      <c r="B31" s="41"/>
      <c r="C31" s="41">
        <v>0</v>
      </c>
      <c r="D31" s="41"/>
      <c r="E31" s="57"/>
    </row>
    <row r="32" spans="1:5" ht="14.25">
      <c r="A32" s="43" t="s">
        <v>1445</v>
      </c>
      <c r="B32" s="40"/>
      <c r="C32" s="41">
        <v>101962</v>
      </c>
      <c r="D32" s="41"/>
      <c r="E32" s="57"/>
    </row>
    <row r="33" spans="1:5" ht="14.25">
      <c r="A33" s="9" t="s">
        <v>139</v>
      </c>
      <c r="B33" s="40"/>
      <c r="C33" s="41">
        <v>105018</v>
      </c>
      <c r="D33" s="41"/>
      <c r="E33" s="57"/>
    </row>
    <row r="34" ht="28.5" customHeight="1">
      <c r="A34" s="58" t="s">
        <v>1426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6">
      <selection activeCell="A17" sqref="A17:B17"/>
    </sheetView>
  </sheetViews>
  <sheetFormatPr defaultColWidth="9.00390625" defaultRowHeight="14.25"/>
  <sheetData>
    <row r="1" spans="1:9" ht="14.25">
      <c r="A1" s="3" t="s">
        <v>1465</v>
      </c>
      <c r="B1" s="3"/>
      <c r="C1" s="3"/>
      <c r="D1" s="3"/>
      <c r="E1" s="3"/>
      <c r="F1" s="3"/>
      <c r="G1" s="3"/>
      <c r="H1" s="3"/>
      <c r="I1" s="3"/>
    </row>
    <row r="2" spans="1:9" ht="20.25">
      <c r="A2" s="144" t="s">
        <v>40</v>
      </c>
      <c r="B2" s="144"/>
      <c r="C2" s="144"/>
      <c r="D2" s="144"/>
      <c r="E2" s="144"/>
      <c r="F2" s="144"/>
      <c r="G2" s="144"/>
      <c r="H2" s="144"/>
      <c r="I2" s="144"/>
    </row>
    <row r="3" spans="1:9" ht="27">
      <c r="A3" s="37"/>
      <c r="B3" s="37"/>
      <c r="C3" s="37"/>
      <c r="D3" s="37"/>
      <c r="E3" s="37"/>
      <c r="F3" s="37"/>
      <c r="G3" s="37"/>
      <c r="H3" s="37"/>
      <c r="I3" s="46" t="s">
        <v>1466</v>
      </c>
    </row>
    <row r="4" spans="1:9" ht="14.25">
      <c r="A4" s="25" t="s">
        <v>1263</v>
      </c>
      <c r="B4" s="9" t="s">
        <v>1344</v>
      </c>
      <c r="C4" s="9" t="s">
        <v>1345</v>
      </c>
      <c r="D4" s="9" t="s">
        <v>1345</v>
      </c>
      <c r="E4" s="9" t="s">
        <v>1345</v>
      </c>
      <c r="F4" s="9" t="s">
        <v>1345</v>
      </c>
      <c r="G4" s="9" t="s">
        <v>1467</v>
      </c>
      <c r="H4" s="9" t="s">
        <v>1467</v>
      </c>
      <c r="I4" s="9" t="s">
        <v>1467</v>
      </c>
    </row>
    <row r="5" spans="1:9" ht="40.5">
      <c r="A5" s="41" t="s">
        <v>1428</v>
      </c>
      <c r="B5" s="41"/>
      <c r="C5" s="41"/>
      <c r="D5" s="41"/>
      <c r="E5" s="41"/>
      <c r="F5" s="41"/>
      <c r="G5" s="41"/>
      <c r="H5" s="41"/>
      <c r="I5" s="41"/>
    </row>
    <row r="6" spans="1:9" ht="40.5">
      <c r="A6" s="41" t="s">
        <v>1429</v>
      </c>
      <c r="B6" s="41"/>
      <c r="C6" s="41"/>
      <c r="D6" s="41"/>
      <c r="E6" s="41"/>
      <c r="F6" s="41"/>
      <c r="G6" s="41"/>
      <c r="H6" s="41"/>
      <c r="I6" s="41"/>
    </row>
    <row r="7" spans="1:9" ht="27">
      <c r="A7" s="41" t="s">
        <v>1430</v>
      </c>
      <c r="B7" s="41"/>
      <c r="C7" s="41"/>
      <c r="D7" s="41"/>
      <c r="E7" s="41"/>
      <c r="F7" s="41"/>
      <c r="G7" s="41"/>
      <c r="H7" s="41"/>
      <c r="I7" s="41"/>
    </row>
    <row r="8" spans="1:9" ht="27">
      <c r="A8" s="41" t="s">
        <v>1431</v>
      </c>
      <c r="B8" s="41"/>
      <c r="C8" s="41"/>
      <c r="D8" s="41"/>
      <c r="E8" s="41"/>
      <c r="F8" s="41"/>
      <c r="G8" s="41"/>
      <c r="H8" s="41"/>
      <c r="I8" s="41"/>
    </row>
    <row r="9" spans="1:9" ht="27">
      <c r="A9" s="41" t="s">
        <v>1432</v>
      </c>
      <c r="B9" s="41"/>
      <c r="C9" s="41"/>
      <c r="D9" s="41"/>
      <c r="E9" s="41"/>
      <c r="F9" s="41"/>
      <c r="G9" s="45"/>
      <c r="H9" s="41"/>
      <c r="I9" s="41"/>
    </row>
    <row r="10" spans="1:9" ht="27">
      <c r="A10" s="41" t="s">
        <v>1433</v>
      </c>
      <c r="B10" s="41"/>
      <c r="C10" s="41"/>
      <c r="D10" s="41"/>
      <c r="E10" s="41"/>
      <c r="F10" s="41"/>
      <c r="G10" s="41"/>
      <c r="H10" s="41"/>
      <c r="I10" s="41"/>
    </row>
    <row r="11" spans="1:9" ht="40.5">
      <c r="A11" s="41" t="s">
        <v>1434</v>
      </c>
      <c r="B11" s="41"/>
      <c r="C11" s="41"/>
      <c r="D11" s="41"/>
      <c r="E11" s="41"/>
      <c r="F11" s="41"/>
      <c r="G11" s="41"/>
      <c r="H11" s="41"/>
      <c r="I11" s="41"/>
    </row>
    <row r="12" spans="1:9" ht="40.5">
      <c r="A12" s="41" t="s">
        <v>1435</v>
      </c>
      <c r="B12" s="41"/>
      <c r="C12" s="41"/>
      <c r="D12" s="41"/>
      <c r="E12" s="41"/>
      <c r="F12" s="41"/>
      <c r="G12" s="41"/>
      <c r="H12" s="41"/>
      <c r="I12" s="41"/>
    </row>
    <row r="13" spans="1:9" ht="27">
      <c r="A13" s="41" t="s">
        <v>1436</v>
      </c>
      <c r="B13" s="41"/>
      <c r="C13" s="41"/>
      <c r="D13" s="41"/>
      <c r="E13" s="41"/>
      <c r="F13" s="41"/>
      <c r="G13" s="41"/>
      <c r="H13" s="41"/>
      <c r="I13" s="41"/>
    </row>
    <row r="14" spans="1:9" ht="27">
      <c r="A14" s="41" t="s">
        <v>1437</v>
      </c>
      <c r="B14" s="41"/>
      <c r="C14" s="41"/>
      <c r="D14" s="41"/>
      <c r="E14" s="41"/>
      <c r="F14" s="41"/>
      <c r="G14" s="41"/>
      <c r="H14" s="41"/>
      <c r="I14" s="41"/>
    </row>
    <row r="15" spans="1:9" ht="40.5">
      <c r="A15" s="41" t="s">
        <v>1438</v>
      </c>
      <c r="B15" s="41"/>
      <c r="C15" s="41"/>
      <c r="D15" s="41"/>
      <c r="E15" s="41"/>
      <c r="F15" s="41"/>
      <c r="G15" s="41"/>
      <c r="H15" s="41"/>
      <c r="I15" s="41"/>
    </row>
    <row r="16" spans="1:9" ht="27">
      <c r="A16" s="9" t="s">
        <v>1439</v>
      </c>
      <c r="B16" s="39"/>
      <c r="C16" s="39"/>
      <c r="D16" s="39"/>
      <c r="E16" s="39"/>
      <c r="F16" s="39"/>
      <c r="G16" s="39"/>
      <c r="H16" s="39"/>
      <c r="I16" s="39"/>
    </row>
    <row r="17" spans="1:2" s="135" customFormat="1" ht="201.75" customHeight="1">
      <c r="A17" s="145" t="s">
        <v>1594</v>
      </c>
      <c r="B17" s="145"/>
    </row>
  </sheetData>
  <mergeCells count="2">
    <mergeCell ref="A2:I2"/>
    <mergeCell ref="A17:B17"/>
  </mergeCells>
  <printOptions/>
  <pageMargins left="0.27" right="0.16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4" sqref="E14"/>
    </sheetView>
  </sheetViews>
  <sheetFormatPr defaultColWidth="9.00390625" defaultRowHeight="14.25"/>
  <cols>
    <col min="5" max="5" width="17.75390625" style="0" customWidth="1"/>
  </cols>
  <sheetData>
    <row r="1" spans="1:5" ht="14.25">
      <c r="A1" s="3" t="s">
        <v>1468</v>
      </c>
      <c r="B1" s="3"/>
      <c r="C1" s="3"/>
      <c r="D1" s="3"/>
      <c r="E1" s="3"/>
    </row>
    <row r="2" spans="1:5" ht="20.25">
      <c r="A2" s="144" t="s">
        <v>43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9" t="s">
        <v>1263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27">
      <c r="A5" s="41" t="s">
        <v>1469</v>
      </c>
      <c r="B5" s="41"/>
      <c r="C5" s="41"/>
      <c r="D5" s="41"/>
      <c r="E5" s="40"/>
    </row>
    <row r="6" spans="1:5" ht="40.5">
      <c r="A6" s="41" t="s">
        <v>1470</v>
      </c>
      <c r="B6" s="41"/>
      <c r="C6" s="41"/>
      <c r="D6" s="41"/>
      <c r="E6" s="40"/>
    </row>
    <row r="7" spans="1:5" ht="27">
      <c r="A7" s="41" t="s">
        <v>1471</v>
      </c>
      <c r="B7" s="41"/>
      <c r="C7" s="41"/>
      <c r="D7" s="41"/>
      <c r="E7" s="40"/>
    </row>
    <row r="8" spans="1:5" ht="27">
      <c r="A8" s="41" t="s">
        <v>1472</v>
      </c>
      <c r="B8" s="41"/>
      <c r="C8" s="41"/>
      <c r="D8" s="41"/>
      <c r="E8" s="40"/>
    </row>
    <row r="9" spans="1:5" ht="54">
      <c r="A9" s="41" t="s">
        <v>1473</v>
      </c>
      <c r="B9" s="41"/>
      <c r="C9" s="41"/>
      <c r="D9" s="41"/>
      <c r="E9" s="40"/>
    </row>
    <row r="10" spans="1:5" ht="54">
      <c r="A10" s="41" t="s">
        <v>1474</v>
      </c>
      <c r="B10" s="41">
        <v>232</v>
      </c>
      <c r="C10" s="41"/>
      <c r="D10" s="41"/>
      <c r="E10" s="40"/>
    </row>
    <row r="11" spans="1:5" ht="27">
      <c r="A11" s="9" t="s">
        <v>1475</v>
      </c>
      <c r="B11" s="41">
        <v>232</v>
      </c>
      <c r="C11" s="41"/>
      <c r="D11" s="41"/>
      <c r="E11" s="44"/>
    </row>
    <row r="12" spans="1:5" ht="54">
      <c r="A12" s="41" t="s">
        <v>1476</v>
      </c>
      <c r="B12" s="41"/>
      <c r="C12" s="41"/>
      <c r="D12" s="41"/>
      <c r="E12" s="44"/>
    </row>
    <row r="13" spans="1:5" ht="27">
      <c r="A13" s="41" t="s">
        <v>1477</v>
      </c>
      <c r="B13" s="41"/>
      <c r="C13" s="41"/>
      <c r="D13" s="41"/>
      <c r="E13" s="44"/>
    </row>
    <row r="14" spans="1:5" ht="14.25">
      <c r="A14" s="9" t="s">
        <v>111</v>
      </c>
      <c r="B14" s="41">
        <v>232</v>
      </c>
      <c r="C14" s="41"/>
      <c r="D14" s="41"/>
      <c r="E14" s="44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4.25"/>
  <cols>
    <col min="1" max="1" width="14.125" style="0" customWidth="1"/>
    <col min="2" max="4" width="7.75390625" style="0" bestFit="1" customWidth="1"/>
    <col min="5" max="5" width="27.50390625" style="0" customWidth="1"/>
  </cols>
  <sheetData>
    <row r="1" spans="1:5" ht="14.25">
      <c r="A1" s="3" t="s">
        <v>1478</v>
      </c>
      <c r="B1" s="3"/>
      <c r="C1" s="3"/>
      <c r="D1" s="3"/>
      <c r="E1" s="3"/>
    </row>
    <row r="2" spans="1:5" ht="20.25">
      <c r="A2" s="144" t="s">
        <v>46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25" t="s">
        <v>1263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40.5">
      <c r="A5" s="41" t="s">
        <v>1479</v>
      </c>
      <c r="B5" s="41"/>
      <c r="C5" s="41"/>
      <c r="D5" s="41"/>
      <c r="E5" s="40"/>
    </row>
    <row r="6" spans="1:5" ht="27">
      <c r="A6" s="41" t="s">
        <v>1480</v>
      </c>
      <c r="B6" s="41"/>
      <c r="C6" s="41"/>
      <c r="D6" s="41"/>
      <c r="E6" s="40"/>
    </row>
    <row r="7" spans="1:5" ht="27">
      <c r="A7" s="41" t="s">
        <v>1481</v>
      </c>
      <c r="B7" s="41"/>
      <c r="C7" s="41"/>
      <c r="D7" s="41"/>
      <c r="E7" s="40"/>
    </row>
    <row r="8" spans="1:5" ht="27">
      <c r="A8" s="41" t="s">
        <v>1482</v>
      </c>
      <c r="B8" s="41"/>
      <c r="C8" s="41"/>
      <c r="D8" s="41"/>
      <c r="E8" s="40"/>
    </row>
    <row r="9" spans="1:5" ht="27">
      <c r="A9" s="41" t="s">
        <v>1483</v>
      </c>
      <c r="B9" s="41">
        <v>232</v>
      </c>
      <c r="C9" s="41"/>
      <c r="D9" s="41"/>
      <c r="E9" s="40"/>
    </row>
    <row r="10" spans="1:5" ht="14.25">
      <c r="A10" s="9" t="s">
        <v>139</v>
      </c>
      <c r="B10" s="41">
        <v>232</v>
      </c>
      <c r="C10" s="41"/>
      <c r="D10" s="41"/>
      <c r="E10" s="40"/>
    </row>
    <row r="11" spans="1:5" ht="40.5">
      <c r="A11" s="41" t="s">
        <v>1484</v>
      </c>
      <c r="B11" s="41"/>
      <c r="C11" s="41"/>
      <c r="D11" s="41"/>
      <c r="E11" s="40"/>
    </row>
    <row r="12" spans="1:5" ht="14.25">
      <c r="A12" s="41" t="s">
        <v>1485</v>
      </c>
      <c r="B12" s="41"/>
      <c r="C12" s="41"/>
      <c r="D12" s="41"/>
      <c r="E12" s="40"/>
    </row>
    <row r="13" spans="1:5" ht="14.25">
      <c r="A13" s="9" t="s">
        <v>155</v>
      </c>
      <c r="B13" s="41">
        <v>232</v>
      </c>
      <c r="C13" s="41"/>
      <c r="D13" s="41"/>
      <c r="E13" s="40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2" sqref="E22"/>
    </sheetView>
  </sheetViews>
  <sheetFormatPr defaultColWidth="9.00390625" defaultRowHeight="14.25"/>
  <cols>
    <col min="1" max="1" width="17.375" style="0" customWidth="1"/>
    <col min="2" max="4" width="7.75390625" style="0" bestFit="1" customWidth="1"/>
    <col min="5" max="5" width="19.00390625" style="0" customWidth="1"/>
  </cols>
  <sheetData>
    <row r="1" spans="1:5" ht="14.25">
      <c r="A1" s="3" t="s">
        <v>1486</v>
      </c>
      <c r="B1" s="3"/>
      <c r="C1" s="3"/>
      <c r="D1" s="3"/>
      <c r="E1" s="3"/>
    </row>
    <row r="2" spans="1:5" ht="20.25">
      <c r="A2" s="144" t="s">
        <v>49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9" t="s">
        <v>1263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14.25">
      <c r="A5" s="41" t="s">
        <v>1469</v>
      </c>
      <c r="B5" s="41"/>
      <c r="C5" s="41"/>
      <c r="D5" s="41"/>
      <c r="E5" s="40"/>
    </row>
    <row r="6" spans="1:5" ht="27">
      <c r="A6" s="41" t="s">
        <v>1487</v>
      </c>
      <c r="B6" s="41"/>
      <c r="C6" s="41"/>
      <c r="D6" s="41"/>
      <c r="E6" s="40"/>
    </row>
    <row r="7" spans="1:5" ht="27">
      <c r="A7" s="43" t="s">
        <v>1488</v>
      </c>
      <c r="B7" s="41"/>
      <c r="C7" s="41"/>
      <c r="D7" s="41"/>
      <c r="E7" s="40"/>
    </row>
    <row r="8" spans="1:5" ht="27">
      <c r="A8" s="43" t="s">
        <v>1488</v>
      </c>
      <c r="B8" s="41"/>
      <c r="C8" s="41"/>
      <c r="D8" s="41"/>
      <c r="E8" s="40"/>
    </row>
    <row r="9" spans="1:5" ht="27">
      <c r="A9" s="43" t="s">
        <v>1488</v>
      </c>
      <c r="B9" s="41"/>
      <c r="C9" s="41"/>
      <c r="D9" s="41"/>
      <c r="E9" s="40"/>
    </row>
    <row r="10" spans="1:5" ht="27">
      <c r="A10" s="43" t="s">
        <v>1488</v>
      </c>
      <c r="B10" s="41"/>
      <c r="C10" s="41"/>
      <c r="D10" s="41"/>
      <c r="E10" s="40"/>
    </row>
    <row r="11" spans="1:5" ht="27">
      <c r="A11" s="41" t="s">
        <v>1470</v>
      </c>
      <c r="B11" s="41"/>
      <c r="C11" s="41"/>
      <c r="D11" s="41"/>
      <c r="E11" s="40"/>
    </row>
    <row r="12" spans="1:5" ht="40.5">
      <c r="A12" s="41" t="s">
        <v>1489</v>
      </c>
      <c r="B12" s="41"/>
      <c r="C12" s="41"/>
      <c r="D12" s="41"/>
      <c r="E12" s="40"/>
    </row>
    <row r="13" spans="1:5" ht="40.5">
      <c r="A13" s="43" t="s">
        <v>1490</v>
      </c>
      <c r="B13" s="41"/>
      <c r="C13" s="41"/>
      <c r="D13" s="41"/>
      <c r="E13" s="40"/>
    </row>
    <row r="14" spans="1:5" ht="40.5">
      <c r="A14" s="43" t="s">
        <v>1491</v>
      </c>
      <c r="B14" s="41"/>
      <c r="C14" s="41"/>
      <c r="D14" s="41"/>
      <c r="E14" s="40"/>
    </row>
    <row r="15" spans="1:5" ht="40.5">
      <c r="A15" s="43" t="s">
        <v>1492</v>
      </c>
      <c r="B15" s="41"/>
      <c r="C15" s="41"/>
      <c r="D15" s="41"/>
      <c r="E15" s="40"/>
    </row>
    <row r="16" spans="1:5" ht="14.25">
      <c r="A16" s="41" t="s">
        <v>1471</v>
      </c>
      <c r="B16" s="41"/>
      <c r="C16" s="41"/>
      <c r="D16" s="41"/>
      <c r="E16" s="40"/>
    </row>
    <row r="17" spans="1:5" ht="14.25">
      <c r="A17" s="41" t="s">
        <v>1472</v>
      </c>
      <c r="B17" s="41"/>
      <c r="C17" s="41"/>
      <c r="D17" s="41"/>
      <c r="E17" s="40"/>
    </row>
    <row r="18" spans="1:5" ht="27">
      <c r="A18" s="41" t="s">
        <v>1493</v>
      </c>
      <c r="B18" s="41">
        <v>232</v>
      </c>
      <c r="C18" s="41"/>
      <c r="D18" s="41"/>
      <c r="E18" s="40"/>
    </row>
    <row r="19" spans="1:5" ht="14.25">
      <c r="A19" s="9" t="s">
        <v>1475</v>
      </c>
      <c r="B19" s="41">
        <v>232</v>
      </c>
      <c r="C19" s="41"/>
      <c r="D19" s="41"/>
      <c r="E19" s="44"/>
    </row>
    <row r="20" spans="1:5" ht="27">
      <c r="A20" s="41" t="s">
        <v>1476</v>
      </c>
      <c r="B20" s="41"/>
      <c r="C20" s="41"/>
      <c r="D20" s="41"/>
      <c r="E20" s="44"/>
    </row>
    <row r="21" spans="1:5" ht="14.25">
      <c r="A21" s="41" t="s">
        <v>1477</v>
      </c>
      <c r="B21" s="41"/>
      <c r="C21" s="41"/>
      <c r="D21" s="41"/>
      <c r="E21" s="44"/>
    </row>
    <row r="22" spans="1:5" ht="14.25">
      <c r="A22" s="9" t="s">
        <v>111</v>
      </c>
      <c r="B22" s="41">
        <v>232</v>
      </c>
      <c r="C22" s="41"/>
      <c r="D22" s="41"/>
      <c r="E22" s="44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35" sqref="C35"/>
    </sheetView>
  </sheetViews>
  <sheetFormatPr defaultColWidth="9.00390625" defaultRowHeight="14.25"/>
  <cols>
    <col min="1" max="1" width="23.625" style="0" customWidth="1"/>
    <col min="2" max="4" width="7.75390625" style="0" bestFit="1" customWidth="1"/>
    <col min="5" max="5" width="26.875" style="0" customWidth="1"/>
  </cols>
  <sheetData>
    <row r="1" spans="1:5" ht="14.25">
      <c r="A1" s="3" t="s">
        <v>1494</v>
      </c>
      <c r="B1" s="3"/>
      <c r="C1" s="3"/>
      <c r="D1" s="3"/>
      <c r="E1" s="3"/>
    </row>
    <row r="2" spans="1:5" ht="20.25">
      <c r="A2" s="144" t="s">
        <v>52</v>
      </c>
      <c r="B2" s="144"/>
      <c r="C2" s="144"/>
      <c r="D2" s="144"/>
      <c r="E2" s="144"/>
    </row>
    <row r="3" spans="1:5" ht="14.25">
      <c r="A3" s="37"/>
      <c r="B3" s="1"/>
      <c r="C3" s="3"/>
      <c r="D3" s="3"/>
      <c r="E3" s="38" t="s">
        <v>66</v>
      </c>
    </row>
    <row r="4" spans="1:5" ht="40.5">
      <c r="A4" s="9" t="s">
        <v>1263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27">
      <c r="A5" s="14" t="s">
        <v>1479</v>
      </c>
      <c r="B5" s="39"/>
      <c r="C5" s="39"/>
      <c r="D5" s="39"/>
      <c r="E5" s="40"/>
    </row>
    <row r="6" spans="1:5" ht="27">
      <c r="A6" s="14" t="s">
        <v>1495</v>
      </c>
      <c r="B6" s="41"/>
      <c r="C6" s="41"/>
      <c r="D6" s="41"/>
      <c r="E6" s="40"/>
    </row>
    <row r="7" spans="1:5" ht="27">
      <c r="A7" s="42" t="s">
        <v>1496</v>
      </c>
      <c r="B7" s="41"/>
      <c r="C7" s="41"/>
      <c r="D7" s="41"/>
      <c r="E7" s="40"/>
    </row>
    <row r="8" spans="1:5" ht="27">
      <c r="A8" s="42" t="s">
        <v>1497</v>
      </c>
      <c r="B8" s="41"/>
      <c r="C8" s="41"/>
      <c r="D8" s="41"/>
      <c r="E8" s="40"/>
    </row>
    <row r="9" spans="1:5" ht="40.5">
      <c r="A9" s="42" t="s">
        <v>1498</v>
      </c>
      <c r="B9" s="41"/>
      <c r="C9" s="41"/>
      <c r="D9" s="41"/>
      <c r="E9" s="40"/>
    </row>
    <row r="10" spans="1:5" ht="40.5">
      <c r="A10" s="42" t="s">
        <v>1499</v>
      </c>
      <c r="B10" s="41"/>
      <c r="C10" s="41"/>
      <c r="D10" s="41"/>
      <c r="E10" s="40"/>
    </row>
    <row r="11" spans="1:5" ht="27">
      <c r="A11" s="42" t="s">
        <v>1500</v>
      </c>
      <c r="B11" s="41"/>
      <c r="C11" s="41"/>
      <c r="D11" s="41"/>
      <c r="E11" s="40"/>
    </row>
    <row r="12" spans="1:5" ht="27">
      <c r="A12" s="42" t="s">
        <v>1501</v>
      </c>
      <c r="B12" s="41"/>
      <c r="C12" s="41"/>
      <c r="D12" s="41"/>
      <c r="E12" s="40"/>
    </row>
    <row r="13" spans="1:5" ht="27">
      <c r="A13" s="42" t="s">
        <v>1502</v>
      </c>
      <c r="B13" s="41"/>
      <c r="C13" s="41"/>
      <c r="D13" s="41"/>
      <c r="E13" s="40"/>
    </row>
    <row r="14" spans="1:5" ht="40.5">
      <c r="A14" s="42" t="s">
        <v>1503</v>
      </c>
      <c r="B14" s="41"/>
      <c r="C14" s="41"/>
      <c r="D14" s="41"/>
      <c r="E14" s="40"/>
    </row>
    <row r="15" spans="1:5" ht="14.25">
      <c r="A15" s="14" t="s">
        <v>1480</v>
      </c>
      <c r="B15" s="39"/>
      <c r="C15" s="39"/>
      <c r="D15" s="39"/>
      <c r="E15" s="40"/>
    </row>
    <row r="16" spans="1:5" ht="27">
      <c r="A16" s="14" t="s">
        <v>1504</v>
      </c>
      <c r="B16" s="41"/>
      <c r="C16" s="41"/>
      <c r="D16" s="41"/>
      <c r="E16" s="40"/>
    </row>
    <row r="17" spans="1:5" ht="27">
      <c r="A17" s="42" t="s">
        <v>1505</v>
      </c>
      <c r="B17" s="41"/>
      <c r="C17" s="41"/>
      <c r="D17" s="41"/>
      <c r="E17" s="40"/>
    </row>
    <row r="18" spans="1:5" ht="27">
      <c r="A18" s="42" t="s">
        <v>1506</v>
      </c>
      <c r="B18" s="41"/>
      <c r="C18" s="41"/>
      <c r="D18" s="41"/>
      <c r="E18" s="40"/>
    </row>
    <row r="19" spans="1:5" ht="14.25">
      <c r="A19" s="42" t="s">
        <v>1507</v>
      </c>
      <c r="B19" s="41"/>
      <c r="C19" s="41"/>
      <c r="D19" s="41"/>
      <c r="E19" s="40"/>
    </row>
    <row r="20" spans="1:5" ht="14.25">
      <c r="A20" s="42" t="s">
        <v>1508</v>
      </c>
      <c r="B20" s="41"/>
      <c r="C20" s="41"/>
      <c r="D20" s="41"/>
      <c r="E20" s="40"/>
    </row>
    <row r="21" spans="1:5" ht="27">
      <c r="A21" s="42" t="s">
        <v>1509</v>
      </c>
      <c r="B21" s="41"/>
      <c r="C21" s="41"/>
      <c r="D21" s="41"/>
      <c r="E21" s="40"/>
    </row>
    <row r="22" spans="1:5" ht="14.25">
      <c r="A22" s="42" t="s">
        <v>1510</v>
      </c>
      <c r="B22" s="41"/>
      <c r="C22" s="41"/>
      <c r="D22" s="41"/>
      <c r="E22" s="40"/>
    </row>
    <row r="23" spans="1:5" ht="27">
      <c r="A23" s="42" t="s">
        <v>1511</v>
      </c>
      <c r="B23" s="41"/>
      <c r="C23" s="41"/>
      <c r="D23" s="41"/>
      <c r="E23" s="40"/>
    </row>
    <row r="24" spans="1:5" ht="14.25">
      <c r="A24" s="14" t="s">
        <v>1481</v>
      </c>
      <c r="B24" s="39"/>
      <c r="C24" s="39"/>
      <c r="D24" s="39"/>
      <c r="E24" s="40"/>
    </row>
    <row r="25" spans="1:5" ht="27">
      <c r="A25" s="14" t="s">
        <v>1512</v>
      </c>
      <c r="B25" s="41"/>
      <c r="C25" s="41"/>
      <c r="D25" s="41"/>
      <c r="E25" s="40"/>
    </row>
    <row r="26" spans="1:5" ht="27">
      <c r="A26" s="14" t="s">
        <v>1482</v>
      </c>
      <c r="B26" s="39"/>
      <c r="C26" s="39"/>
      <c r="D26" s="39"/>
      <c r="E26" s="40"/>
    </row>
    <row r="27" spans="1:5" ht="14.25">
      <c r="A27" s="14" t="s">
        <v>1513</v>
      </c>
      <c r="B27" s="41"/>
      <c r="C27" s="41"/>
      <c r="D27" s="41"/>
      <c r="E27" s="40"/>
    </row>
    <row r="28" spans="1:5" ht="14.25">
      <c r="A28" s="14" t="s">
        <v>1514</v>
      </c>
      <c r="B28" s="41"/>
      <c r="C28" s="41"/>
      <c r="D28" s="41"/>
      <c r="E28" s="40"/>
    </row>
    <row r="29" spans="1:5" ht="27">
      <c r="A29" s="14" t="s">
        <v>1515</v>
      </c>
      <c r="B29" s="41"/>
      <c r="C29" s="41"/>
      <c r="D29" s="41"/>
      <c r="E29" s="40"/>
    </row>
    <row r="30" spans="1:5" ht="27">
      <c r="A30" s="14" t="s">
        <v>1483</v>
      </c>
      <c r="B30" s="41">
        <v>232</v>
      </c>
      <c r="C30" s="39"/>
      <c r="D30" s="39"/>
      <c r="E30" s="40"/>
    </row>
    <row r="31" spans="1:5" ht="27">
      <c r="A31" s="14" t="s">
        <v>1516</v>
      </c>
      <c r="B31" s="41">
        <v>232</v>
      </c>
      <c r="C31" s="41"/>
      <c r="D31" s="41"/>
      <c r="E31" s="40"/>
    </row>
    <row r="32" spans="1:5" ht="14.25">
      <c r="A32" s="9" t="s">
        <v>139</v>
      </c>
      <c r="B32" s="41">
        <v>232</v>
      </c>
      <c r="C32" s="41"/>
      <c r="D32" s="41"/>
      <c r="E32" s="40"/>
    </row>
    <row r="33" spans="1:5" ht="27">
      <c r="A33" s="23" t="s">
        <v>1484</v>
      </c>
      <c r="B33" s="41"/>
      <c r="C33" s="41"/>
      <c r="D33" s="41"/>
      <c r="E33" s="40"/>
    </row>
    <row r="34" spans="1:5" ht="14.25">
      <c r="A34" s="41" t="s">
        <v>1485</v>
      </c>
      <c r="B34" s="41"/>
      <c r="C34" s="41"/>
      <c r="D34" s="41"/>
      <c r="E34" s="40"/>
    </row>
    <row r="35" spans="1:5" ht="14.25">
      <c r="A35" s="9" t="s">
        <v>1517</v>
      </c>
      <c r="B35" s="41">
        <v>232</v>
      </c>
      <c r="C35" s="41"/>
      <c r="D35" s="41"/>
      <c r="E35" s="40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9" sqref="D19"/>
    </sheetView>
  </sheetViews>
  <sheetFormatPr defaultColWidth="9.00390625" defaultRowHeight="14.25"/>
  <cols>
    <col min="1" max="1" width="25.00390625" style="0" customWidth="1"/>
    <col min="2" max="3" width="7.75390625" style="0" bestFit="1" customWidth="1"/>
    <col min="4" max="4" width="8.875" style="0" bestFit="1" customWidth="1"/>
    <col min="5" max="5" width="17.25390625" style="0" customWidth="1"/>
  </cols>
  <sheetData>
    <row r="1" spans="1:5" ht="14.25">
      <c r="A1" s="3" t="s">
        <v>1518</v>
      </c>
      <c r="B1" s="3"/>
      <c r="C1" s="3"/>
      <c r="D1" s="24"/>
      <c r="E1" s="3"/>
    </row>
    <row r="2" spans="1:5" ht="22.5">
      <c r="A2" s="141" t="s">
        <v>55</v>
      </c>
      <c r="B2" s="141"/>
      <c r="C2" s="141"/>
      <c r="D2" s="141"/>
      <c r="E2" s="141"/>
    </row>
    <row r="3" spans="1:5" ht="14.25">
      <c r="A3" s="3"/>
      <c r="B3" s="2"/>
      <c r="C3" s="3"/>
      <c r="D3" s="4"/>
      <c r="E3" s="3" t="s">
        <v>66</v>
      </c>
    </row>
    <row r="4" spans="1:5" ht="40.5">
      <c r="A4" s="34" t="s">
        <v>1263</v>
      </c>
      <c r="B4" s="7" t="s">
        <v>68</v>
      </c>
      <c r="C4" s="7" t="s">
        <v>69</v>
      </c>
      <c r="D4" s="8" t="s">
        <v>70</v>
      </c>
      <c r="E4" s="25" t="s">
        <v>71</v>
      </c>
    </row>
    <row r="5" spans="1:5" ht="27">
      <c r="A5" s="23" t="s">
        <v>1519</v>
      </c>
      <c r="B5" s="26"/>
      <c r="C5" s="26"/>
      <c r="D5" s="27"/>
      <c r="E5" s="35"/>
    </row>
    <row r="6" spans="1:5" ht="27">
      <c r="A6" s="23" t="s">
        <v>1520</v>
      </c>
      <c r="B6" s="26">
        <v>5251</v>
      </c>
      <c r="C6" s="32">
        <v>6490</v>
      </c>
      <c r="D6" s="27">
        <f>C6/B6*100</f>
        <v>123.59550561797752</v>
      </c>
      <c r="E6" s="28">
        <v>123.71330537552421</v>
      </c>
    </row>
    <row r="7" spans="1:5" ht="27">
      <c r="A7" s="23" t="s">
        <v>1521</v>
      </c>
      <c r="B7" s="15"/>
      <c r="C7" s="15"/>
      <c r="D7" s="27"/>
      <c r="E7" s="28"/>
    </row>
    <row r="8" spans="1:5" ht="27">
      <c r="A8" s="23" t="s">
        <v>1522</v>
      </c>
      <c r="B8" s="15"/>
      <c r="C8" s="15"/>
      <c r="D8" s="27"/>
      <c r="E8" s="28"/>
    </row>
    <row r="9" spans="1:5" ht="27">
      <c r="A9" s="23" t="s">
        <v>1523</v>
      </c>
      <c r="B9" s="15">
        <v>1655</v>
      </c>
      <c r="C9" s="15">
        <v>1317</v>
      </c>
      <c r="D9" s="27">
        <f>C9/B9*100</f>
        <v>79.57703927492446</v>
      </c>
      <c r="E9" s="28">
        <v>108.12807881773398</v>
      </c>
    </row>
    <row r="10" spans="1:5" ht="28.5">
      <c r="A10" s="16" t="s">
        <v>1524</v>
      </c>
      <c r="B10" s="15"/>
      <c r="C10" s="15"/>
      <c r="D10" s="27"/>
      <c r="E10" s="28"/>
    </row>
    <row r="11" spans="1:5" ht="27">
      <c r="A11" s="17" t="s">
        <v>1525</v>
      </c>
      <c r="B11" s="36"/>
      <c r="C11" s="36"/>
      <c r="D11" s="27"/>
      <c r="E11" s="28"/>
    </row>
    <row r="12" spans="1:5" ht="28.5">
      <c r="A12" s="16" t="s">
        <v>1526</v>
      </c>
      <c r="B12" s="15"/>
      <c r="C12" s="15"/>
      <c r="D12" s="27"/>
      <c r="E12" s="28"/>
    </row>
    <row r="13" spans="1:5" ht="14.25">
      <c r="A13" s="23" t="s">
        <v>1527</v>
      </c>
      <c r="B13" s="15"/>
      <c r="C13" s="15"/>
      <c r="D13" s="27"/>
      <c r="E13" s="28"/>
    </row>
    <row r="14" spans="1:5" ht="14.25">
      <c r="A14" s="23" t="s">
        <v>1528</v>
      </c>
      <c r="B14" s="15"/>
      <c r="C14" s="15">
        <v>921</v>
      </c>
      <c r="D14" s="27"/>
      <c r="E14" s="28">
        <v>13157.142857142859</v>
      </c>
    </row>
    <row r="15" spans="1:5" ht="14.25">
      <c r="A15" s="23" t="s">
        <v>1529</v>
      </c>
      <c r="B15" s="15"/>
      <c r="C15" s="15"/>
      <c r="D15" s="27"/>
      <c r="E15" s="28"/>
    </row>
    <row r="16" spans="1:5" ht="14.25">
      <c r="A16" s="9" t="s">
        <v>1530</v>
      </c>
      <c r="B16" s="15">
        <v>6906</v>
      </c>
      <c r="C16" s="15">
        <v>8728</v>
      </c>
      <c r="D16" s="27">
        <f>C16/B16*100</f>
        <v>126.38285548798147</v>
      </c>
      <c r="E16" s="28"/>
    </row>
    <row r="18" ht="14.25">
      <c r="A18" t="s">
        <v>157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D42" sqref="D42"/>
    </sheetView>
  </sheetViews>
  <sheetFormatPr defaultColWidth="9.00390625" defaultRowHeight="14.25"/>
  <cols>
    <col min="1" max="1" width="15.375" style="0" customWidth="1"/>
    <col min="2" max="2" width="13.50390625" style="0" customWidth="1"/>
    <col min="3" max="3" width="19.375" style="0" customWidth="1"/>
    <col min="4" max="4" width="16.875" style="0" customWidth="1"/>
    <col min="5" max="5" width="22.25390625" style="0" customWidth="1"/>
  </cols>
  <sheetData>
    <row r="1" spans="1:6" ht="14.25">
      <c r="A1" s="1" t="s">
        <v>65</v>
      </c>
      <c r="B1" s="123"/>
      <c r="C1" s="124"/>
      <c r="D1" s="117"/>
      <c r="E1" s="117"/>
      <c r="F1" s="115"/>
    </row>
    <row r="2" spans="1:6" ht="22.5" customHeight="1">
      <c r="A2" s="136" t="s">
        <v>4</v>
      </c>
      <c r="B2" s="136"/>
      <c r="C2" s="136"/>
      <c r="D2" s="136"/>
      <c r="E2" s="136"/>
      <c r="F2" s="115"/>
    </row>
    <row r="3" spans="1:6" ht="14.25">
      <c r="A3" s="110"/>
      <c r="B3" s="123"/>
      <c r="C3" s="124"/>
      <c r="D3" s="117"/>
      <c r="E3" s="118" t="s">
        <v>66</v>
      </c>
      <c r="F3" s="115"/>
    </row>
    <row r="4" spans="1:6" ht="27">
      <c r="A4" s="9" t="s">
        <v>67</v>
      </c>
      <c r="B4" s="119" t="s">
        <v>68</v>
      </c>
      <c r="C4" s="125" t="s">
        <v>69</v>
      </c>
      <c r="D4" s="119" t="s">
        <v>70</v>
      </c>
      <c r="E4" s="119" t="s">
        <v>71</v>
      </c>
      <c r="F4" s="115"/>
    </row>
    <row r="5" spans="1:6" ht="14.25">
      <c r="A5" s="39" t="s">
        <v>72</v>
      </c>
      <c r="B5" s="121">
        <f>SUM(B6:B20)</f>
        <v>278900</v>
      </c>
      <c r="C5" s="126">
        <v>254920</v>
      </c>
      <c r="D5" s="121">
        <f>C5/B5*100</f>
        <v>91.40193617784152</v>
      </c>
      <c r="E5" s="127">
        <v>101.569846202885</v>
      </c>
      <c r="F5" s="115"/>
    </row>
    <row r="6" spans="1:6" ht="14.25">
      <c r="A6" s="41" t="s">
        <v>73</v>
      </c>
      <c r="B6" s="121">
        <v>31000</v>
      </c>
      <c r="C6" s="126">
        <v>55781</v>
      </c>
      <c r="D6" s="121">
        <f>C6/B6*100</f>
        <v>179.93870967741935</v>
      </c>
      <c r="E6" s="127">
        <v>200.91848863595433</v>
      </c>
      <c r="F6" s="115"/>
    </row>
    <row r="7" spans="1:6" ht="14.25">
      <c r="A7" s="41" t="s">
        <v>74</v>
      </c>
      <c r="B7" s="121">
        <v>76400</v>
      </c>
      <c r="C7" s="126">
        <v>28990</v>
      </c>
      <c r="D7" s="121">
        <f>C7/B7*100</f>
        <v>37.94502617801047</v>
      </c>
      <c r="E7" s="127">
        <v>41.99927562477364</v>
      </c>
      <c r="F7" s="115"/>
    </row>
    <row r="8" spans="1:6" ht="14.25">
      <c r="A8" s="41" t="s">
        <v>75</v>
      </c>
      <c r="B8" s="121">
        <v>56000</v>
      </c>
      <c r="C8" s="126">
        <v>60152</v>
      </c>
      <c r="D8" s="121">
        <f>C8/B8*100</f>
        <v>107.41428571428571</v>
      </c>
      <c r="E8" s="127">
        <v>119.95612723103002</v>
      </c>
      <c r="F8" s="115"/>
    </row>
    <row r="9" spans="1:6" ht="27">
      <c r="A9" s="41" t="s">
        <v>76</v>
      </c>
      <c r="B9" s="121"/>
      <c r="C9" s="128"/>
      <c r="D9" s="121"/>
      <c r="E9" s="127"/>
      <c r="F9" s="115"/>
    </row>
    <row r="10" spans="1:6" ht="14.25">
      <c r="A10" s="41" t="s">
        <v>77</v>
      </c>
      <c r="B10" s="121"/>
      <c r="C10" s="128"/>
      <c r="D10" s="121"/>
      <c r="E10" s="127"/>
      <c r="F10" s="115"/>
    </row>
    <row r="11" spans="1:6" ht="14.25">
      <c r="A11" s="41" t="s">
        <v>78</v>
      </c>
      <c r="B11" s="121"/>
      <c r="C11" s="128"/>
      <c r="D11" s="121"/>
      <c r="E11" s="127"/>
      <c r="F11" s="115"/>
    </row>
    <row r="12" spans="1:6" ht="27">
      <c r="A12" s="41" t="s">
        <v>79</v>
      </c>
      <c r="B12" s="121">
        <v>14800</v>
      </c>
      <c r="C12" s="126">
        <v>13291</v>
      </c>
      <c r="D12" s="121">
        <f>C12/B12*100</f>
        <v>89.80405405405405</v>
      </c>
      <c r="E12" s="127">
        <v>100.28672753338867</v>
      </c>
      <c r="F12" s="115"/>
    </row>
    <row r="13" spans="1:6" ht="14.25">
      <c r="A13" s="41" t="s">
        <v>80</v>
      </c>
      <c r="B13" s="121">
        <v>16000</v>
      </c>
      <c r="C13" s="126">
        <v>17846</v>
      </c>
      <c r="D13" s="121">
        <f>C13/B13*100</f>
        <v>111.5375</v>
      </c>
      <c r="E13" s="127">
        <v>125.2878404942432</v>
      </c>
      <c r="F13" s="115"/>
    </row>
    <row r="14" spans="1:6" ht="14.25">
      <c r="A14" s="41" t="s">
        <v>81</v>
      </c>
      <c r="B14" s="121">
        <v>7200</v>
      </c>
      <c r="C14" s="126">
        <v>6493</v>
      </c>
      <c r="D14" s="121">
        <f>C14/B14*100</f>
        <v>90.18055555555556</v>
      </c>
      <c r="E14" s="127">
        <v>101.13707165109034</v>
      </c>
      <c r="F14" s="115"/>
    </row>
    <row r="15" spans="1:6" ht="27">
      <c r="A15" s="41" t="s">
        <v>82</v>
      </c>
      <c r="B15" s="121">
        <v>11500</v>
      </c>
      <c r="C15" s="126">
        <v>12230</v>
      </c>
      <c r="D15" s="121">
        <f>C15/B15*100</f>
        <v>106.34782608695652</v>
      </c>
      <c r="E15" s="127">
        <v>118.31285672825771</v>
      </c>
      <c r="F15" s="115"/>
    </row>
    <row r="16" spans="1:6" ht="14.25">
      <c r="A16" s="41" t="s">
        <v>83</v>
      </c>
      <c r="B16" s="121">
        <v>66000</v>
      </c>
      <c r="C16" s="126">
        <v>60137</v>
      </c>
      <c r="D16" s="121">
        <f>C16/B16*100</f>
        <v>91.11666666666667</v>
      </c>
      <c r="E16" s="127">
        <v>100.57531818105798</v>
      </c>
      <c r="F16" s="115"/>
    </row>
    <row r="17" spans="1:6" ht="14.25">
      <c r="A17" s="41" t="s">
        <v>84</v>
      </c>
      <c r="B17" s="121"/>
      <c r="C17" s="128"/>
      <c r="D17" s="121"/>
      <c r="E17" s="127"/>
      <c r="F17" s="115"/>
    </row>
    <row r="18" spans="1:6" ht="14.25">
      <c r="A18" s="41" t="s">
        <v>85</v>
      </c>
      <c r="B18" s="121"/>
      <c r="C18" s="128"/>
      <c r="D18" s="121"/>
      <c r="E18" s="127"/>
      <c r="F18" s="115"/>
    </row>
    <row r="19" spans="1:6" ht="14.25">
      <c r="A19" s="41" t="s">
        <v>86</v>
      </c>
      <c r="B19" s="121"/>
      <c r="C19" s="128"/>
      <c r="D19" s="121"/>
      <c r="E19" s="127"/>
      <c r="F19" s="115"/>
    </row>
    <row r="20" spans="1:6" ht="14.25">
      <c r="A20" s="41" t="s">
        <v>87</v>
      </c>
      <c r="B20" s="121"/>
      <c r="C20" s="128"/>
      <c r="D20" s="121"/>
      <c r="E20" s="127"/>
      <c r="F20" s="115"/>
    </row>
    <row r="21" spans="1:6" ht="27">
      <c r="A21" s="41" t="s">
        <v>88</v>
      </c>
      <c r="B21" s="121"/>
      <c r="C21" s="128"/>
      <c r="D21" s="121"/>
      <c r="E21" s="127"/>
      <c r="F21" s="115"/>
    </row>
    <row r="22" spans="1:6" ht="14.25">
      <c r="A22" s="39" t="s">
        <v>89</v>
      </c>
      <c r="B22" s="121">
        <f>SUM(B23:B30)</f>
        <v>28100</v>
      </c>
      <c r="C22" s="126">
        <v>51312</v>
      </c>
      <c r="D22" s="121">
        <f aca="true" t="shared" si="0" ref="D22:D27">C22/B22*100</f>
        <v>182.60498220640568</v>
      </c>
      <c r="E22" s="127">
        <v>167.52750661138137</v>
      </c>
      <c r="F22" s="115"/>
    </row>
    <row r="23" spans="1:6" ht="14.25">
      <c r="A23" s="41" t="s">
        <v>90</v>
      </c>
      <c r="B23" s="121">
        <v>5800</v>
      </c>
      <c r="C23" s="126">
        <v>5749</v>
      </c>
      <c r="D23" s="121">
        <f t="shared" si="0"/>
        <v>99.12068965517241</v>
      </c>
      <c r="E23" s="127">
        <v>106.50240829937015</v>
      </c>
      <c r="F23" s="115"/>
    </row>
    <row r="24" spans="1:6" ht="27">
      <c r="A24" s="41" t="s">
        <v>91</v>
      </c>
      <c r="B24" s="121">
        <v>7800</v>
      </c>
      <c r="C24" s="126">
        <v>6852</v>
      </c>
      <c r="D24" s="121">
        <f t="shared" si="0"/>
        <v>87.84615384615385</v>
      </c>
      <c r="E24" s="127">
        <v>94.99514765007625</v>
      </c>
      <c r="F24" s="115"/>
    </row>
    <row r="25" spans="1:6" ht="14.25">
      <c r="A25" s="41" t="s">
        <v>92</v>
      </c>
      <c r="B25" s="121">
        <v>1500</v>
      </c>
      <c r="C25" s="126">
        <v>1216</v>
      </c>
      <c r="D25" s="121">
        <f t="shared" si="0"/>
        <v>81.06666666666666</v>
      </c>
      <c r="E25" s="127">
        <v>88.50072780203784</v>
      </c>
      <c r="F25" s="115"/>
    </row>
    <row r="26" spans="1:6" ht="27">
      <c r="A26" s="41" t="s">
        <v>93</v>
      </c>
      <c r="B26" s="121">
        <v>500</v>
      </c>
      <c r="C26" s="126">
        <v>6580</v>
      </c>
      <c r="D26" s="121">
        <f t="shared" si="0"/>
        <v>1316</v>
      </c>
      <c r="E26" s="127">
        <v>2284.722222222222</v>
      </c>
      <c r="F26" s="115"/>
    </row>
    <row r="27" spans="1:6" ht="40.5">
      <c r="A27" s="41" t="s">
        <v>94</v>
      </c>
      <c r="B27" s="121">
        <v>7300</v>
      </c>
      <c r="C27" s="126">
        <v>21673</v>
      </c>
      <c r="D27" s="121">
        <f t="shared" si="0"/>
        <v>296.8904109589041</v>
      </c>
      <c r="E27" s="127">
        <v>194.01127920508458</v>
      </c>
      <c r="F27" s="115"/>
    </row>
    <row r="28" spans="1:6" ht="14.25">
      <c r="A28" s="41" t="s">
        <v>95</v>
      </c>
      <c r="B28" s="129"/>
      <c r="C28" s="128"/>
      <c r="D28" s="121"/>
      <c r="E28" s="127"/>
      <c r="F28" s="115"/>
    </row>
    <row r="29" spans="1:6" ht="27">
      <c r="A29" s="41" t="s">
        <v>96</v>
      </c>
      <c r="B29" s="121"/>
      <c r="C29" s="128"/>
      <c r="D29" s="121"/>
      <c r="E29" s="127"/>
      <c r="F29" s="115"/>
    </row>
    <row r="30" spans="1:6" ht="14.25">
      <c r="A30" s="41" t="s">
        <v>97</v>
      </c>
      <c r="B30" s="121">
        <v>5200</v>
      </c>
      <c r="C30" s="130">
        <v>9242</v>
      </c>
      <c r="D30" s="121">
        <f aca="true" t="shared" si="1" ref="D30:D36">C30/B30*100</f>
        <v>177.73076923076923</v>
      </c>
      <c r="E30" s="127">
        <v>178.24493731918997</v>
      </c>
      <c r="F30" s="115"/>
    </row>
    <row r="31" spans="1:6" ht="14.25">
      <c r="A31" s="6" t="s">
        <v>98</v>
      </c>
      <c r="B31" s="121">
        <f>B5+B22</f>
        <v>307000</v>
      </c>
      <c r="C31" s="126">
        <f>C5+C22</f>
        <v>306232</v>
      </c>
      <c r="D31" s="121">
        <f t="shared" si="1"/>
        <v>99.74983713355049</v>
      </c>
      <c r="E31" s="127">
        <v>108.74368361806619</v>
      </c>
      <c r="F31" s="115"/>
    </row>
    <row r="32" spans="1:6" ht="14.25">
      <c r="A32" s="106" t="s">
        <v>99</v>
      </c>
      <c r="B32" s="121"/>
      <c r="C32" s="128"/>
      <c r="D32" s="121"/>
      <c r="E32" s="127"/>
      <c r="F32" s="115"/>
    </row>
    <row r="33" spans="1:6" ht="14.25">
      <c r="A33" s="106" t="s">
        <v>100</v>
      </c>
      <c r="B33" s="121">
        <f>B34+B40</f>
        <v>85600</v>
      </c>
      <c r="C33" s="128">
        <v>177844</v>
      </c>
      <c r="D33" s="121">
        <f t="shared" si="1"/>
        <v>207.76168224299067</v>
      </c>
      <c r="E33" s="127">
        <v>106.38893541671652</v>
      </c>
      <c r="F33" s="115"/>
    </row>
    <row r="34" spans="1:6" ht="14.25">
      <c r="A34" s="107" t="s">
        <v>101</v>
      </c>
      <c r="B34" s="121">
        <v>60000</v>
      </c>
      <c r="C34" s="126">
        <v>87188</v>
      </c>
      <c r="D34" s="121">
        <f t="shared" si="1"/>
        <v>145.31333333333333</v>
      </c>
      <c r="E34" s="127">
        <v>111.85405655052085</v>
      </c>
      <c r="F34" s="115"/>
    </row>
    <row r="35" spans="1:6" ht="27">
      <c r="A35" s="107" t="s">
        <v>102</v>
      </c>
      <c r="B35" s="121">
        <v>10000</v>
      </c>
      <c r="C35" s="126">
        <v>2610</v>
      </c>
      <c r="D35" s="121">
        <f t="shared" si="1"/>
        <v>26.1</v>
      </c>
      <c r="E35" s="127"/>
      <c r="F35" s="115"/>
    </row>
    <row r="36" spans="1:6" ht="27">
      <c r="A36" s="107" t="s">
        <v>103</v>
      </c>
      <c r="B36" s="121">
        <v>50000</v>
      </c>
      <c r="C36" s="126">
        <v>15572</v>
      </c>
      <c r="D36" s="121">
        <f t="shared" si="1"/>
        <v>31.144</v>
      </c>
      <c r="E36" s="127">
        <v>108.54593614944932</v>
      </c>
      <c r="F36" s="115"/>
    </row>
    <row r="37" spans="1:6" ht="27">
      <c r="A37" s="107" t="s">
        <v>104</v>
      </c>
      <c r="B37" s="121"/>
      <c r="C37" s="126">
        <v>69006</v>
      </c>
      <c r="D37" s="121"/>
      <c r="E37" s="127">
        <v>108.4965881576051</v>
      </c>
      <c r="F37" s="115"/>
    </row>
    <row r="38" spans="1:6" ht="14.25">
      <c r="A38" s="23" t="s">
        <v>105</v>
      </c>
      <c r="B38" s="121"/>
      <c r="C38" s="128"/>
      <c r="D38" s="121"/>
      <c r="E38" s="127"/>
      <c r="F38" s="115"/>
    </row>
    <row r="39" spans="1:6" ht="14.25">
      <c r="A39" s="108" t="s">
        <v>106</v>
      </c>
      <c r="B39" s="121"/>
      <c r="C39" s="131">
        <v>36800</v>
      </c>
      <c r="D39" s="121"/>
      <c r="E39" s="127">
        <v>55.63955246446931</v>
      </c>
      <c r="F39" s="115"/>
    </row>
    <row r="40" spans="1:6" ht="27">
      <c r="A40" s="107" t="s">
        <v>107</v>
      </c>
      <c r="B40" s="121">
        <v>25600</v>
      </c>
      <c r="C40" s="126">
        <v>32600</v>
      </c>
      <c r="D40" s="121">
        <f>C40/B40*100</f>
        <v>127.34375</v>
      </c>
      <c r="E40" s="127">
        <v>224.82758620689657</v>
      </c>
      <c r="F40" s="115"/>
    </row>
    <row r="41" spans="1:6" ht="14.25">
      <c r="A41" s="108" t="s">
        <v>108</v>
      </c>
      <c r="B41" s="121"/>
      <c r="C41" s="126">
        <v>56</v>
      </c>
      <c r="D41" s="121"/>
      <c r="E41" s="127">
        <v>1.4336917562724014</v>
      </c>
      <c r="F41" s="115"/>
    </row>
    <row r="42" spans="1:6" ht="14.25">
      <c r="A42" s="22" t="s">
        <v>109</v>
      </c>
      <c r="B42" s="121"/>
      <c r="C42" s="126">
        <v>21200</v>
      </c>
      <c r="D42" s="121"/>
      <c r="E42" s="127">
        <v>453.9614561027837</v>
      </c>
      <c r="F42" s="115"/>
    </row>
    <row r="43" spans="1:6" ht="27">
      <c r="A43" s="108" t="s">
        <v>110</v>
      </c>
      <c r="B43" s="121"/>
      <c r="C43" s="128"/>
      <c r="D43" s="121"/>
      <c r="E43" s="127"/>
      <c r="F43" s="115"/>
    </row>
    <row r="44" spans="1:6" ht="14.25">
      <c r="A44" s="6" t="s">
        <v>111</v>
      </c>
      <c r="B44" s="121">
        <f>B31+B33</f>
        <v>392600</v>
      </c>
      <c r="C44" s="128">
        <v>484076</v>
      </c>
      <c r="D44" s="121">
        <f>C44/B44*100</f>
        <v>123.30005094243506</v>
      </c>
      <c r="E44" s="127">
        <v>107.86656059967956</v>
      </c>
      <c r="F44" s="115"/>
    </row>
    <row r="46" ht="14.25">
      <c r="A46" t="s">
        <v>112</v>
      </c>
    </row>
  </sheetData>
  <mergeCells count="1">
    <mergeCell ref="A2:E2"/>
  </mergeCells>
  <printOptions/>
  <pageMargins left="0.75" right="0.75" top="1" bottom="1" header="0.5" footer="0.5"/>
  <pageSetup horizontalDpi="180" verticalDpi="18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6">
      <selection activeCell="G12" sqref="G12"/>
    </sheetView>
  </sheetViews>
  <sheetFormatPr defaultColWidth="9.00390625" defaultRowHeight="14.25"/>
  <cols>
    <col min="1" max="1" width="13.50390625" style="0" customWidth="1"/>
    <col min="2" max="3" width="8.50390625" style="0" bestFit="1" customWidth="1"/>
    <col min="4" max="4" width="8.875" style="0" bestFit="1" customWidth="1"/>
    <col min="5" max="5" width="26.75390625" style="0" customWidth="1"/>
  </cols>
  <sheetData>
    <row r="1" spans="1:5" ht="14.25">
      <c r="A1" s="3" t="s">
        <v>1531</v>
      </c>
      <c r="B1" s="3"/>
      <c r="C1" s="3"/>
      <c r="D1" s="24"/>
      <c r="E1" s="3"/>
    </row>
    <row r="2" spans="1:5" ht="22.5">
      <c r="A2" s="141" t="s">
        <v>58</v>
      </c>
      <c r="B2" s="141"/>
      <c r="C2" s="141"/>
      <c r="D2" s="141"/>
      <c r="E2" s="141"/>
    </row>
    <row r="3" spans="1:5" ht="14.25">
      <c r="A3" s="3"/>
      <c r="B3" s="2"/>
      <c r="C3" s="3"/>
      <c r="D3" s="4"/>
      <c r="E3" s="18" t="s">
        <v>66</v>
      </c>
    </row>
    <row r="4" spans="1:5" ht="40.5">
      <c r="A4" s="25" t="s">
        <v>1263</v>
      </c>
      <c r="B4" s="7" t="s">
        <v>68</v>
      </c>
      <c r="C4" s="7" t="s">
        <v>69</v>
      </c>
      <c r="D4" s="8" t="s">
        <v>70</v>
      </c>
      <c r="E4" s="25" t="s">
        <v>71</v>
      </c>
    </row>
    <row r="5" spans="1:5" ht="40.5">
      <c r="A5" s="23" t="s">
        <v>1532</v>
      </c>
      <c r="B5" s="26"/>
      <c r="C5" s="26"/>
      <c r="D5" s="27"/>
      <c r="E5" s="28"/>
    </row>
    <row r="6" spans="1:5" ht="40.5">
      <c r="A6" s="23" t="s">
        <v>1533</v>
      </c>
      <c r="B6" s="26">
        <v>4708</v>
      </c>
      <c r="C6" s="26">
        <v>5397</v>
      </c>
      <c r="D6" s="27">
        <f>C6/B6*100</f>
        <v>114.63466440101955</v>
      </c>
      <c r="E6" s="28">
        <v>110.54895534616959</v>
      </c>
    </row>
    <row r="7" spans="1:5" ht="40.5">
      <c r="A7" s="23" t="s">
        <v>1534</v>
      </c>
      <c r="B7" s="29"/>
      <c r="C7" s="26"/>
      <c r="D7" s="27"/>
      <c r="E7" s="28"/>
    </row>
    <row r="8" spans="1:5" ht="40.5">
      <c r="A8" s="23" t="s">
        <v>1535</v>
      </c>
      <c r="B8" s="26"/>
      <c r="C8" s="26"/>
      <c r="D8" s="27"/>
      <c r="E8" s="28"/>
    </row>
    <row r="9" spans="1:5" ht="40.5">
      <c r="A9" s="23" t="s">
        <v>1536</v>
      </c>
      <c r="B9" s="26">
        <v>1515</v>
      </c>
      <c r="C9" s="26">
        <v>1221</v>
      </c>
      <c r="D9" s="27">
        <f>C9/B9*100</f>
        <v>80.5940594059406</v>
      </c>
      <c r="E9" s="28">
        <v>112.22426470588236</v>
      </c>
    </row>
    <row r="10" spans="1:5" ht="45">
      <c r="A10" s="30" t="s">
        <v>1537</v>
      </c>
      <c r="B10" s="31"/>
      <c r="C10" s="26"/>
      <c r="D10" s="27"/>
      <c r="E10" s="28"/>
    </row>
    <row r="11" spans="1:5" ht="40.5">
      <c r="A11" s="23" t="s">
        <v>1538</v>
      </c>
      <c r="B11" s="31">
        <v>1515</v>
      </c>
      <c r="C11" s="31"/>
      <c r="D11" s="27"/>
      <c r="E11" s="28"/>
    </row>
    <row r="12" spans="1:5" ht="45">
      <c r="A12" s="30" t="s">
        <v>1539</v>
      </c>
      <c r="B12" s="26"/>
      <c r="C12" s="32"/>
      <c r="D12" s="27"/>
      <c r="E12" s="28"/>
    </row>
    <row r="13" spans="1:5" ht="27">
      <c r="A13" s="23" t="s">
        <v>1540</v>
      </c>
      <c r="B13" s="33"/>
      <c r="C13" s="32"/>
      <c r="D13" s="27"/>
      <c r="E13" s="28"/>
    </row>
    <row r="14" spans="1:5" ht="27">
      <c r="A14" s="23" t="s">
        <v>1541</v>
      </c>
      <c r="B14" s="32"/>
      <c r="C14" s="32">
        <v>899</v>
      </c>
      <c r="D14" s="27"/>
      <c r="E14" s="28">
        <v>161.40035906642728</v>
      </c>
    </row>
    <row r="15" spans="1:5" ht="27">
      <c r="A15" s="23" t="s">
        <v>1542</v>
      </c>
      <c r="B15" s="33"/>
      <c r="C15" s="33"/>
      <c r="D15" s="27"/>
      <c r="E15" s="28"/>
    </row>
    <row r="16" spans="1:5" ht="14.25">
      <c r="A16" s="9" t="s">
        <v>1543</v>
      </c>
      <c r="B16" s="32">
        <v>6223</v>
      </c>
      <c r="C16" s="32">
        <v>7517</v>
      </c>
      <c r="D16" s="27">
        <f>C16/B16*100</f>
        <v>120.79382934276073</v>
      </c>
      <c r="E16" s="28"/>
    </row>
    <row r="18" ht="14.25">
      <c r="A18" t="s">
        <v>157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8">
      <selection activeCell="A73" sqref="A73"/>
    </sheetView>
  </sheetViews>
  <sheetFormatPr defaultColWidth="9.00390625" defaultRowHeight="14.25"/>
  <cols>
    <col min="1" max="1" width="19.625" style="0" customWidth="1"/>
    <col min="2" max="3" width="7.75390625" style="0" bestFit="1" customWidth="1"/>
    <col min="4" max="4" width="8.875" style="0" bestFit="1" customWidth="1"/>
    <col min="5" max="5" width="27.25390625" style="0" customWidth="1"/>
  </cols>
  <sheetData>
    <row r="1" spans="1:5" ht="14.25">
      <c r="A1" s="1" t="s">
        <v>1544</v>
      </c>
      <c r="B1" s="1"/>
      <c r="C1" s="1"/>
      <c r="D1" s="1"/>
      <c r="E1" s="1"/>
    </row>
    <row r="2" spans="1:5" ht="20.25">
      <c r="A2" s="138" t="s">
        <v>61</v>
      </c>
      <c r="B2" s="138"/>
      <c r="C2" s="138"/>
      <c r="D2" s="138"/>
      <c r="E2" s="138"/>
    </row>
    <row r="3" spans="1:5" ht="14.25">
      <c r="A3" s="1"/>
      <c r="B3" s="2"/>
      <c r="C3" s="3"/>
      <c r="D3" s="4"/>
      <c r="E3" s="18" t="s">
        <v>66</v>
      </c>
    </row>
    <row r="4" spans="1:5" ht="40.5">
      <c r="A4" s="6" t="s">
        <v>1545</v>
      </c>
      <c r="B4" s="7" t="s">
        <v>68</v>
      </c>
      <c r="C4" s="7" t="s">
        <v>69</v>
      </c>
      <c r="D4" s="8" t="s">
        <v>70</v>
      </c>
      <c r="E4" s="9" t="s">
        <v>71</v>
      </c>
    </row>
    <row r="5" spans="1:5" ht="27">
      <c r="A5" s="10" t="s">
        <v>1519</v>
      </c>
      <c r="B5" s="19"/>
      <c r="C5" s="19"/>
      <c r="D5" s="20"/>
      <c r="E5" s="21"/>
    </row>
    <row r="6" spans="1:5" ht="14.25">
      <c r="A6" s="14" t="s">
        <v>1546</v>
      </c>
      <c r="B6" s="19"/>
      <c r="C6" s="19"/>
      <c r="D6" s="20"/>
      <c r="E6" s="21"/>
    </row>
    <row r="7" spans="1:5" ht="27">
      <c r="A7" s="14" t="s">
        <v>1547</v>
      </c>
      <c r="B7" s="19"/>
      <c r="C7" s="19"/>
      <c r="D7" s="20"/>
      <c r="E7" s="21"/>
    </row>
    <row r="8" spans="1:5" ht="14.25">
      <c r="A8" s="14" t="s">
        <v>1548</v>
      </c>
      <c r="B8" s="19"/>
      <c r="C8" s="19"/>
      <c r="D8" s="20"/>
      <c r="E8" s="21"/>
    </row>
    <row r="9" spans="1:5" ht="14.25">
      <c r="A9" s="14" t="s">
        <v>1549</v>
      </c>
      <c r="B9" s="19"/>
      <c r="C9" s="19"/>
      <c r="D9" s="20"/>
      <c r="E9" s="21"/>
    </row>
    <row r="10" spans="1:5" ht="27">
      <c r="A10" s="14" t="s">
        <v>1550</v>
      </c>
      <c r="B10" s="19"/>
      <c r="C10" s="19"/>
      <c r="D10" s="20"/>
      <c r="E10" s="21"/>
    </row>
    <row r="11" spans="1:5" ht="27">
      <c r="A11" s="10" t="s">
        <v>1520</v>
      </c>
      <c r="B11" s="22">
        <v>5251</v>
      </c>
      <c r="C11" s="22">
        <v>6490</v>
      </c>
      <c r="D11" s="22">
        <v>123.6</v>
      </c>
      <c r="E11" s="21"/>
    </row>
    <row r="12" spans="1:5" ht="14.25">
      <c r="A12" s="14" t="s">
        <v>1546</v>
      </c>
      <c r="B12" s="22"/>
      <c r="C12" s="22">
        <v>511</v>
      </c>
      <c r="D12" s="22"/>
      <c r="E12" s="21"/>
    </row>
    <row r="13" spans="1:5" ht="27">
      <c r="A13" s="14" t="s">
        <v>1547</v>
      </c>
      <c r="B13" s="22"/>
      <c r="C13" s="22">
        <v>5960</v>
      </c>
      <c r="D13" s="22"/>
      <c r="E13" s="21"/>
    </row>
    <row r="14" spans="1:5" ht="14.25">
      <c r="A14" s="14" t="s">
        <v>1548</v>
      </c>
      <c r="B14" s="22"/>
      <c r="C14" s="22">
        <v>17</v>
      </c>
      <c r="D14" s="22"/>
      <c r="E14" s="21"/>
    </row>
    <row r="15" spans="1:5" ht="14.25">
      <c r="A15" s="14" t="s">
        <v>1549</v>
      </c>
      <c r="B15" s="22"/>
      <c r="C15" s="22">
        <v>2</v>
      </c>
      <c r="D15" s="22"/>
      <c r="E15" s="21"/>
    </row>
    <row r="16" spans="1:5" ht="27">
      <c r="A16" s="14" t="s">
        <v>1550</v>
      </c>
      <c r="B16" s="22"/>
      <c r="C16" s="22"/>
      <c r="D16" s="22"/>
      <c r="E16" s="21"/>
    </row>
    <row r="17" spans="1:5" ht="27">
      <c r="A17" s="10" t="s">
        <v>1521</v>
      </c>
      <c r="B17" s="22"/>
      <c r="C17" s="22"/>
      <c r="D17" s="22"/>
      <c r="E17" s="21"/>
    </row>
    <row r="18" spans="1:5" ht="14.25">
      <c r="A18" s="23" t="s">
        <v>1546</v>
      </c>
      <c r="B18" s="22"/>
      <c r="C18" s="22"/>
      <c r="D18" s="22"/>
      <c r="E18" s="21"/>
    </row>
    <row r="19" spans="1:5" ht="27">
      <c r="A19" s="23" t="s">
        <v>1547</v>
      </c>
      <c r="B19" s="22"/>
      <c r="C19" s="22"/>
      <c r="D19" s="22"/>
      <c r="E19" s="21"/>
    </row>
    <row r="20" spans="1:5" ht="14.25">
      <c r="A20" s="23" t="s">
        <v>1548</v>
      </c>
      <c r="B20" s="22"/>
      <c r="C20" s="22"/>
      <c r="D20" s="22"/>
      <c r="E20" s="21"/>
    </row>
    <row r="21" spans="1:5" ht="14.25">
      <c r="A21" s="23" t="s">
        <v>1549</v>
      </c>
      <c r="B21" s="22"/>
      <c r="C21" s="22"/>
      <c r="D21" s="22"/>
      <c r="E21" s="21"/>
    </row>
    <row r="22" spans="1:5" ht="27">
      <c r="A22" s="23" t="s">
        <v>1550</v>
      </c>
      <c r="B22" s="22"/>
      <c r="C22" s="22"/>
      <c r="D22" s="22"/>
      <c r="E22" s="21"/>
    </row>
    <row r="23" spans="1:5" ht="27">
      <c r="A23" s="10" t="s">
        <v>1522</v>
      </c>
      <c r="B23" s="22"/>
      <c r="C23" s="22"/>
      <c r="D23" s="22"/>
      <c r="E23" s="21"/>
    </row>
    <row r="24" spans="1:5" ht="14.25">
      <c r="A24" s="23" t="s">
        <v>1546</v>
      </c>
      <c r="B24" s="22"/>
      <c r="C24" s="22"/>
      <c r="D24" s="22"/>
      <c r="E24" s="21"/>
    </row>
    <row r="25" spans="1:5" ht="27">
      <c r="A25" s="23" t="s">
        <v>1547</v>
      </c>
      <c r="B25" s="22"/>
      <c r="C25" s="22"/>
      <c r="D25" s="22"/>
      <c r="E25" s="21"/>
    </row>
    <row r="26" spans="1:5" ht="14.25">
      <c r="A26" s="23" t="s">
        <v>1548</v>
      </c>
      <c r="B26" s="22"/>
      <c r="C26" s="22"/>
      <c r="D26" s="22"/>
      <c r="E26" s="21"/>
    </row>
    <row r="27" spans="1:5" ht="14.25">
      <c r="A27" s="23" t="s">
        <v>1549</v>
      </c>
      <c r="B27" s="22"/>
      <c r="C27" s="22"/>
      <c r="D27" s="22"/>
      <c r="E27" s="21"/>
    </row>
    <row r="28" spans="1:5" ht="27">
      <c r="A28" s="23" t="s">
        <v>1550</v>
      </c>
      <c r="B28" s="22"/>
      <c r="C28" s="22"/>
      <c r="D28" s="22"/>
      <c r="E28" s="21"/>
    </row>
    <row r="29" spans="1:5" ht="27">
      <c r="A29" s="10" t="s">
        <v>1523</v>
      </c>
      <c r="B29" s="22">
        <v>1655</v>
      </c>
      <c r="C29" s="22">
        <v>1317</v>
      </c>
      <c r="D29" s="22">
        <v>79.6</v>
      </c>
      <c r="E29" s="21"/>
    </row>
    <row r="30" spans="1:5" ht="30">
      <c r="A30" s="16" t="s">
        <v>1551</v>
      </c>
      <c r="B30" s="22">
        <v>1655</v>
      </c>
      <c r="C30" s="22">
        <v>1317</v>
      </c>
      <c r="D30" s="22">
        <v>79.6</v>
      </c>
      <c r="E30" s="21"/>
    </row>
    <row r="31" spans="1:5" ht="14.25">
      <c r="A31" s="14" t="s">
        <v>1546</v>
      </c>
      <c r="B31" s="22"/>
      <c r="C31" s="22">
        <v>276</v>
      </c>
      <c r="D31" s="22"/>
      <c r="E31" s="21"/>
    </row>
    <row r="32" spans="1:5" ht="27">
      <c r="A32" s="14" t="s">
        <v>1547</v>
      </c>
      <c r="B32" s="22"/>
      <c r="C32" s="22">
        <v>1033</v>
      </c>
      <c r="D32" s="22"/>
      <c r="E32" s="21"/>
    </row>
    <row r="33" spans="1:5" ht="14.25">
      <c r="A33" s="14" t="s">
        <v>1548</v>
      </c>
      <c r="B33" s="22"/>
      <c r="C33" s="22">
        <v>7</v>
      </c>
      <c r="D33" s="22"/>
      <c r="E33" s="21"/>
    </row>
    <row r="34" spans="1:5" ht="14.25">
      <c r="A34" s="14" t="s">
        <v>1549</v>
      </c>
      <c r="B34" s="22"/>
      <c r="C34" s="22">
        <v>1</v>
      </c>
      <c r="D34" s="22"/>
      <c r="E34" s="21"/>
    </row>
    <row r="35" spans="1:5" ht="27">
      <c r="A35" s="14" t="s">
        <v>1550</v>
      </c>
      <c r="B35" s="22"/>
      <c r="C35" s="22"/>
      <c r="D35" s="22"/>
      <c r="E35" s="21"/>
    </row>
    <row r="36" spans="1:5" ht="27">
      <c r="A36" s="17" t="s">
        <v>1525</v>
      </c>
      <c r="B36" s="22"/>
      <c r="C36" s="22"/>
      <c r="D36" s="22"/>
      <c r="E36" s="21"/>
    </row>
    <row r="37" spans="1:5" ht="14.25">
      <c r="A37" s="14" t="s">
        <v>1546</v>
      </c>
      <c r="B37" s="22"/>
      <c r="C37" s="22"/>
      <c r="D37" s="22"/>
      <c r="E37" s="21"/>
    </row>
    <row r="38" spans="1:5" ht="27">
      <c r="A38" s="14" t="s">
        <v>1547</v>
      </c>
      <c r="B38" s="22"/>
      <c r="C38" s="22"/>
      <c r="D38" s="22"/>
      <c r="E38" s="21"/>
    </row>
    <row r="39" spans="1:5" ht="14.25">
      <c r="A39" s="14" t="s">
        <v>1548</v>
      </c>
      <c r="B39" s="22"/>
      <c r="C39" s="22"/>
      <c r="D39" s="22"/>
      <c r="E39" s="21"/>
    </row>
    <row r="40" spans="1:5" ht="14.25">
      <c r="A40" s="14" t="s">
        <v>1549</v>
      </c>
      <c r="B40" s="22"/>
      <c r="C40" s="22"/>
      <c r="D40" s="22"/>
      <c r="E40" s="21"/>
    </row>
    <row r="41" spans="1:5" ht="27">
      <c r="A41" s="14" t="s">
        <v>1550</v>
      </c>
      <c r="B41" s="22"/>
      <c r="C41" s="22"/>
      <c r="D41" s="22"/>
      <c r="E41" s="21"/>
    </row>
    <row r="42" spans="1:5" ht="30">
      <c r="A42" s="16" t="s">
        <v>1552</v>
      </c>
      <c r="B42" s="22"/>
      <c r="C42" s="22"/>
      <c r="D42" s="22"/>
      <c r="E42" s="21"/>
    </row>
    <row r="43" spans="1:5" ht="28.5">
      <c r="A43" s="16" t="s">
        <v>1553</v>
      </c>
      <c r="B43" s="22"/>
      <c r="C43" s="22"/>
      <c r="D43" s="22"/>
      <c r="E43" s="21"/>
    </row>
    <row r="44" spans="1:5" ht="28.5">
      <c r="A44" s="16" t="s">
        <v>1554</v>
      </c>
      <c r="B44" s="22"/>
      <c r="C44" s="22"/>
      <c r="D44" s="22"/>
      <c r="E44" s="21"/>
    </row>
    <row r="45" spans="1:5" ht="15">
      <c r="A45" s="16" t="s">
        <v>1555</v>
      </c>
      <c r="B45" s="22"/>
      <c r="C45" s="22"/>
      <c r="D45" s="22"/>
      <c r="E45" s="21"/>
    </row>
    <row r="46" spans="1:5" ht="14.25">
      <c r="A46" s="14" t="s">
        <v>1556</v>
      </c>
      <c r="B46" s="22"/>
      <c r="C46" s="22"/>
      <c r="D46" s="22"/>
      <c r="E46" s="21"/>
    </row>
    <row r="47" spans="1:5" ht="27">
      <c r="A47" s="14" t="s">
        <v>1557</v>
      </c>
      <c r="B47" s="22"/>
      <c r="C47" s="22"/>
      <c r="D47" s="22"/>
      <c r="E47" s="21"/>
    </row>
    <row r="48" spans="1:5" ht="27">
      <c r="A48" s="10" t="s">
        <v>1527</v>
      </c>
      <c r="B48" s="22"/>
      <c r="C48" s="22"/>
      <c r="D48" s="22"/>
      <c r="E48" s="21"/>
    </row>
    <row r="49" spans="1:5" ht="14.25">
      <c r="A49" s="14" t="s">
        <v>1546</v>
      </c>
      <c r="B49" s="22"/>
      <c r="C49" s="22"/>
      <c r="D49" s="22"/>
      <c r="E49" s="21"/>
    </row>
    <row r="50" spans="1:5" ht="27">
      <c r="A50" s="14" t="s">
        <v>1547</v>
      </c>
      <c r="B50" s="22"/>
      <c r="C50" s="22"/>
      <c r="D50" s="22"/>
      <c r="E50" s="21"/>
    </row>
    <row r="51" spans="1:5" ht="14.25">
      <c r="A51" s="14" t="s">
        <v>1548</v>
      </c>
      <c r="B51" s="22"/>
      <c r="C51" s="22"/>
      <c r="D51" s="22"/>
      <c r="E51" s="21"/>
    </row>
    <row r="52" spans="1:5" ht="14.25">
      <c r="A52" s="14" t="s">
        <v>1549</v>
      </c>
      <c r="B52" s="22"/>
      <c r="C52" s="22"/>
      <c r="D52" s="22"/>
      <c r="E52" s="21"/>
    </row>
    <row r="53" spans="1:5" ht="27">
      <c r="A53" s="14" t="s">
        <v>1550</v>
      </c>
      <c r="B53" s="22"/>
      <c r="C53" s="22"/>
      <c r="D53" s="22"/>
      <c r="E53" s="21"/>
    </row>
    <row r="54" spans="1:5" ht="27">
      <c r="A54" s="10" t="s">
        <v>1528</v>
      </c>
      <c r="B54" s="22"/>
      <c r="C54" s="22"/>
      <c r="D54" s="22"/>
      <c r="E54" s="21"/>
    </row>
    <row r="55" spans="1:5" ht="14.25">
      <c r="A55" s="14" t="s">
        <v>1546</v>
      </c>
      <c r="B55" s="22"/>
      <c r="C55" s="22"/>
      <c r="D55" s="22"/>
      <c r="E55" s="21"/>
    </row>
    <row r="56" spans="1:5" ht="27">
      <c r="A56" s="14" t="s">
        <v>1547</v>
      </c>
      <c r="B56" s="22"/>
      <c r="C56" s="22"/>
      <c r="D56" s="22"/>
      <c r="E56" s="21"/>
    </row>
    <row r="57" spans="1:5" ht="14.25">
      <c r="A57" s="14" t="s">
        <v>1548</v>
      </c>
      <c r="B57" s="22"/>
      <c r="C57" s="22"/>
      <c r="D57" s="22"/>
      <c r="E57" s="21"/>
    </row>
    <row r="58" spans="1:5" ht="14.25">
      <c r="A58" s="14" t="s">
        <v>1549</v>
      </c>
      <c r="B58" s="22"/>
      <c r="C58" s="22"/>
      <c r="D58" s="22"/>
      <c r="E58" s="21"/>
    </row>
    <row r="59" spans="1:5" ht="27">
      <c r="A59" s="14" t="s">
        <v>1550</v>
      </c>
      <c r="B59" s="22"/>
      <c r="C59" s="22"/>
      <c r="D59" s="22"/>
      <c r="E59" s="21"/>
    </row>
    <row r="60" spans="1:5" ht="27">
      <c r="A60" s="10" t="s">
        <v>1529</v>
      </c>
      <c r="B60" s="22"/>
      <c r="C60" s="22"/>
      <c r="D60" s="22"/>
      <c r="E60" s="21"/>
    </row>
    <row r="61" spans="1:5" ht="14.25">
      <c r="A61" s="14" t="s">
        <v>1546</v>
      </c>
      <c r="B61" s="22"/>
      <c r="C61" s="22"/>
      <c r="D61" s="22"/>
      <c r="E61" s="21"/>
    </row>
    <row r="62" spans="1:5" ht="27">
      <c r="A62" s="14" t="s">
        <v>1547</v>
      </c>
      <c r="B62" s="22"/>
      <c r="C62" s="22"/>
      <c r="D62" s="22"/>
      <c r="E62" s="21"/>
    </row>
    <row r="63" spans="1:5" ht="14.25">
      <c r="A63" s="14" t="s">
        <v>1548</v>
      </c>
      <c r="B63" s="22"/>
      <c r="C63" s="22"/>
      <c r="D63" s="22"/>
      <c r="E63" s="21"/>
    </row>
    <row r="64" spans="1:5" ht="14.25">
      <c r="A64" s="14" t="s">
        <v>1549</v>
      </c>
      <c r="B64" s="22"/>
      <c r="C64" s="22"/>
      <c r="D64" s="22"/>
      <c r="E64" s="21"/>
    </row>
    <row r="65" spans="1:5" ht="27">
      <c r="A65" s="14" t="s">
        <v>1550</v>
      </c>
      <c r="B65" s="21"/>
      <c r="C65" s="21"/>
      <c r="D65" s="21"/>
      <c r="E65" s="21"/>
    </row>
    <row r="67" ht="14.25">
      <c r="A67" t="s">
        <v>157</v>
      </c>
    </row>
    <row r="68" ht="14.25">
      <c r="A68" s="134" t="s">
        <v>1592</v>
      </c>
    </row>
  </sheetData>
  <mergeCells count="1">
    <mergeCell ref="A2:E2"/>
  </mergeCells>
  <printOptions/>
  <pageMargins left="0.78" right="0.76" top="0.52" bottom="0.56" header="0.29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49">
      <selection activeCell="A54" sqref="A54"/>
    </sheetView>
  </sheetViews>
  <sheetFormatPr defaultColWidth="9.00390625" defaultRowHeight="14.25"/>
  <cols>
    <col min="1" max="1" width="23.00390625" style="0" customWidth="1"/>
    <col min="2" max="3" width="7.75390625" style="0" bestFit="1" customWidth="1"/>
    <col min="4" max="4" width="8.875" style="0" bestFit="1" customWidth="1"/>
    <col min="5" max="5" width="29.00390625" style="0" customWidth="1"/>
  </cols>
  <sheetData>
    <row r="1" spans="1:5" ht="14.25">
      <c r="A1" s="1" t="s">
        <v>1558</v>
      </c>
      <c r="B1" s="1"/>
      <c r="C1" s="1"/>
      <c r="D1" s="1"/>
      <c r="E1" s="1"/>
    </row>
    <row r="2" spans="1:5" ht="20.25">
      <c r="A2" s="138" t="s">
        <v>64</v>
      </c>
      <c r="B2" s="138"/>
      <c r="C2" s="138"/>
      <c r="D2" s="138"/>
      <c r="E2" s="138"/>
    </row>
    <row r="3" spans="1:5" ht="14.25">
      <c r="A3" s="1"/>
      <c r="B3" s="2"/>
      <c r="C3" s="3"/>
      <c r="D3" s="4"/>
      <c r="E3" s="5" t="s">
        <v>66</v>
      </c>
    </row>
    <row r="4" spans="1:5" ht="40.5">
      <c r="A4" s="6" t="s">
        <v>1545</v>
      </c>
      <c r="B4" s="7" t="s">
        <v>68</v>
      </c>
      <c r="C4" s="7" t="s">
        <v>69</v>
      </c>
      <c r="D4" s="8" t="s">
        <v>70</v>
      </c>
      <c r="E4" s="9" t="s">
        <v>71</v>
      </c>
    </row>
    <row r="5" spans="1:5" ht="27">
      <c r="A5" s="10" t="s">
        <v>1532</v>
      </c>
      <c r="B5" s="11"/>
      <c r="C5" s="11"/>
      <c r="D5" s="12"/>
      <c r="E5" s="13"/>
    </row>
    <row r="6" spans="1:5" ht="14.25">
      <c r="A6" s="14" t="s">
        <v>1559</v>
      </c>
      <c r="B6" s="11"/>
      <c r="C6" s="11"/>
      <c r="D6" s="12"/>
      <c r="E6" s="13"/>
    </row>
    <row r="7" spans="1:5" ht="14.25">
      <c r="A7" s="14" t="s">
        <v>1560</v>
      </c>
      <c r="B7" s="11"/>
      <c r="C7" s="11"/>
      <c r="D7" s="12"/>
      <c r="E7" s="13"/>
    </row>
    <row r="8" spans="1:5" ht="14.25">
      <c r="A8" s="14" t="s">
        <v>1561</v>
      </c>
      <c r="B8" s="11"/>
      <c r="C8" s="11"/>
      <c r="D8" s="12"/>
      <c r="E8" s="13"/>
    </row>
    <row r="9" spans="1:5" ht="27">
      <c r="A9" s="14" t="s">
        <v>1562</v>
      </c>
      <c r="B9" s="11"/>
      <c r="C9" s="11"/>
      <c r="D9" s="12"/>
      <c r="E9" s="13"/>
    </row>
    <row r="10" spans="1:5" ht="27">
      <c r="A10" s="10" t="s">
        <v>1533</v>
      </c>
      <c r="B10" s="15">
        <v>4708</v>
      </c>
      <c r="C10" s="15">
        <v>5397</v>
      </c>
      <c r="D10" s="15">
        <v>114.6</v>
      </c>
      <c r="E10" s="13"/>
    </row>
    <row r="11" spans="1:5" ht="27">
      <c r="A11" s="14" t="s">
        <v>1563</v>
      </c>
      <c r="B11" s="15"/>
      <c r="C11" s="15"/>
      <c r="D11" s="15"/>
      <c r="E11" s="13"/>
    </row>
    <row r="12" spans="1:5" ht="27">
      <c r="A12" s="14" t="s">
        <v>1564</v>
      </c>
      <c r="B12" s="15"/>
      <c r="C12" s="15"/>
      <c r="D12" s="15"/>
      <c r="E12" s="13"/>
    </row>
    <row r="13" spans="1:5" ht="27">
      <c r="A13" s="14" t="s">
        <v>1565</v>
      </c>
      <c r="B13" s="15"/>
      <c r="C13" s="15"/>
      <c r="D13" s="15"/>
      <c r="E13" s="13"/>
    </row>
    <row r="14" spans="1:5" ht="27">
      <c r="A14" s="14" t="s">
        <v>1566</v>
      </c>
      <c r="B14" s="15">
        <v>4708</v>
      </c>
      <c r="C14" s="15">
        <v>5397</v>
      </c>
      <c r="D14" s="15">
        <v>114.6</v>
      </c>
      <c r="E14" s="13"/>
    </row>
    <row r="15" spans="1:5" ht="27">
      <c r="A15" s="10" t="s">
        <v>1534</v>
      </c>
      <c r="B15" s="15"/>
      <c r="C15" s="15"/>
      <c r="D15" s="15"/>
      <c r="E15" s="13"/>
    </row>
    <row r="16" spans="1:5" ht="27">
      <c r="A16" s="14" t="s">
        <v>1567</v>
      </c>
      <c r="B16" s="15"/>
      <c r="C16" s="15"/>
      <c r="D16" s="15"/>
      <c r="E16" s="13"/>
    </row>
    <row r="17" spans="1:5" ht="40.5">
      <c r="A17" s="14" t="s">
        <v>1568</v>
      </c>
      <c r="B17" s="15"/>
      <c r="C17" s="15"/>
      <c r="D17" s="15"/>
      <c r="E17" s="13"/>
    </row>
    <row r="18" spans="1:5" ht="27">
      <c r="A18" s="10" t="s">
        <v>1535</v>
      </c>
      <c r="B18" s="15"/>
      <c r="C18" s="15"/>
      <c r="D18" s="15"/>
      <c r="E18" s="13"/>
    </row>
    <row r="19" spans="1:5" ht="27">
      <c r="A19" s="14" t="s">
        <v>1569</v>
      </c>
      <c r="B19" s="15"/>
      <c r="C19" s="15"/>
      <c r="D19" s="15"/>
      <c r="E19" s="13"/>
    </row>
    <row r="20" spans="1:5" ht="27">
      <c r="A20" s="14" t="s">
        <v>1570</v>
      </c>
      <c r="B20" s="15"/>
      <c r="C20" s="15"/>
      <c r="D20" s="15"/>
      <c r="E20" s="13"/>
    </row>
    <row r="21" spans="1:5" ht="27">
      <c r="A21" s="14" t="s">
        <v>1571</v>
      </c>
      <c r="B21" s="15"/>
      <c r="C21" s="15"/>
      <c r="D21" s="15"/>
      <c r="E21" s="13"/>
    </row>
    <row r="22" spans="1:5" ht="27">
      <c r="A22" s="10" t="s">
        <v>1536</v>
      </c>
      <c r="B22" s="15">
        <v>1515</v>
      </c>
      <c r="C22" s="15">
        <v>1221</v>
      </c>
      <c r="D22" s="15">
        <v>80.6</v>
      </c>
      <c r="E22" s="13"/>
    </row>
    <row r="23" spans="1:5" ht="30">
      <c r="A23" s="16" t="s">
        <v>1537</v>
      </c>
      <c r="B23" s="15"/>
      <c r="C23" s="15"/>
      <c r="D23" s="15"/>
      <c r="E23" s="13"/>
    </row>
    <row r="24" spans="1:5" ht="40.5">
      <c r="A24" s="14" t="s">
        <v>1572</v>
      </c>
      <c r="B24" s="15"/>
      <c r="C24" s="15"/>
      <c r="D24" s="15"/>
      <c r="E24" s="13"/>
    </row>
    <row r="25" spans="1:5" ht="27">
      <c r="A25" s="14" t="s">
        <v>1573</v>
      </c>
      <c r="B25" s="15"/>
      <c r="C25" s="15"/>
      <c r="D25" s="15"/>
      <c r="E25" s="13"/>
    </row>
    <row r="26" spans="1:5" ht="40.5">
      <c r="A26" s="14" t="s">
        <v>1574</v>
      </c>
      <c r="B26" s="15"/>
      <c r="C26" s="15"/>
      <c r="D26" s="15"/>
      <c r="E26" s="13"/>
    </row>
    <row r="27" spans="1:5" ht="27">
      <c r="A27" s="17" t="s">
        <v>1538</v>
      </c>
      <c r="B27" s="15">
        <v>1515</v>
      </c>
      <c r="C27" s="15">
        <v>1221</v>
      </c>
      <c r="D27" s="15">
        <v>80.6</v>
      </c>
      <c r="E27" s="13"/>
    </row>
    <row r="28" spans="1:5" ht="40.5">
      <c r="A28" s="14" t="s">
        <v>1575</v>
      </c>
      <c r="B28" s="15"/>
      <c r="C28" s="15"/>
      <c r="D28" s="15"/>
      <c r="E28" s="13"/>
    </row>
    <row r="29" spans="1:5" ht="27">
      <c r="A29" s="14" t="s">
        <v>1573</v>
      </c>
      <c r="B29" s="15"/>
      <c r="C29" s="15"/>
      <c r="D29" s="15"/>
      <c r="E29" s="13"/>
    </row>
    <row r="30" spans="1:5" ht="27">
      <c r="A30" s="14" t="s">
        <v>1576</v>
      </c>
      <c r="B30" s="15"/>
      <c r="C30" s="15"/>
      <c r="D30" s="15"/>
      <c r="E30" s="13"/>
    </row>
    <row r="31" spans="1:5" ht="30">
      <c r="A31" s="16" t="s">
        <v>1539</v>
      </c>
      <c r="B31" s="15"/>
      <c r="C31" s="15"/>
      <c r="D31" s="15"/>
      <c r="E31" s="13"/>
    </row>
    <row r="32" spans="1:5" ht="40.5">
      <c r="A32" s="14" t="s">
        <v>1577</v>
      </c>
      <c r="B32" s="15"/>
      <c r="C32" s="15"/>
      <c r="D32" s="15"/>
      <c r="E32" s="13"/>
    </row>
    <row r="33" spans="1:5" ht="27">
      <c r="A33" s="14" t="s">
        <v>1573</v>
      </c>
      <c r="B33" s="15"/>
      <c r="C33" s="15"/>
      <c r="D33" s="15"/>
      <c r="E33" s="13"/>
    </row>
    <row r="34" spans="1:5" ht="40.5">
      <c r="A34" s="14" t="s">
        <v>1578</v>
      </c>
      <c r="B34" s="15"/>
      <c r="C34" s="15"/>
      <c r="D34" s="15"/>
      <c r="E34" s="13"/>
    </row>
    <row r="35" spans="1:5" ht="14.25">
      <c r="A35" s="10" t="s">
        <v>1540</v>
      </c>
      <c r="B35" s="15"/>
      <c r="C35" s="15"/>
      <c r="D35" s="15"/>
      <c r="E35" s="13"/>
    </row>
    <row r="36" spans="1:5" ht="27">
      <c r="A36" s="14" t="s">
        <v>1579</v>
      </c>
      <c r="B36" s="15"/>
      <c r="C36" s="15"/>
      <c r="D36" s="15"/>
      <c r="E36" s="13"/>
    </row>
    <row r="37" spans="1:5" ht="14.25">
      <c r="A37" s="14" t="s">
        <v>1580</v>
      </c>
      <c r="B37" s="15"/>
      <c r="C37" s="15"/>
      <c r="D37" s="15"/>
      <c r="E37" s="13"/>
    </row>
    <row r="38" spans="1:5" ht="27">
      <c r="A38" s="14" t="s">
        <v>1581</v>
      </c>
      <c r="B38" s="15"/>
      <c r="C38" s="15"/>
      <c r="D38" s="15"/>
      <c r="E38" s="13"/>
    </row>
    <row r="39" spans="1:5" ht="27">
      <c r="A39" s="14" t="s">
        <v>1582</v>
      </c>
      <c r="B39" s="15"/>
      <c r="C39" s="15"/>
      <c r="D39" s="15"/>
      <c r="E39" s="13"/>
    </row>
    <row r="40" spans="1:5" ht="27">
      <c r="A40" s="14" t="s">
        <v>1583</v>
      </c>
      <c r="B40" s="15"/>
      <c r="C40" s="15"/>
      <c r="D40" s="15"/>
      <c r="E40" s="13"/>
    </row>
    <row r="41" spans="1:5" ht="14.25">
      <c r="A41" s="10" t="s">
        <v>1541</v>
      </c>
      <c r="B41" s="15"/>
      <c r="C41" s="15"/>
      <c r="D41" s="15"/>
      <c r="E41" s="13"/>
    </row>
    <row r="42" spans="1:5" ht="14.25">
      <c r="A42" s="14" t="s">
        <v>1584</v>
      </c>
      <c r="B42" s="15"/>
      <c r="C42" s="15"/>
      <c r="D42" s="15"/>
      <c r="E42" s="13"/>
    </row>
    <row r="43" spans="1:5" ht="14.25">
      <c r="A43" s="14" t="s">
        <v>1585</v>
      </c>
      <c r="B43" s="15"/>
      <c r="C43" s="15"/>
      <c r="D43" s="15"/>
      <c r="E43" s="13"/>
    </row>
    <row r="44" spans="1:5" ht="14.25">
      <c r="A44" s="14" t="s">
        <v>1561</v>
      </c>
      <c r="B44" s="15"/>
      <c r="C44" s="15"/>
      <c r="D44" s="15"/>
      <c r="E44" s="13"/>
    </row>
    <row r="45" spans="1:5" ht="27">
      <c r="A45" s="14" t="s">
        <v>1586</v>
      </c>
      <c r="B45" s="15"/>
      <c r="C45" s="15"/>
      <c r="D45" s="15"/>
      <c r="E45" s="13"/>
    </row>
    <row r="46" spans="1:5" ht="27">
      <c r="A46" s="14" t="s">
        <v>1587</v>
      </c>
      <c r="B46" s="15"/>
      <c r="C46" s="15"/>
      <c r="D46" s="15"/>
      <c r="E46" s="13"/>
    </row>
    <row r="47" spans="1:5" ht="14.25">
      <c r="A47" s="10" t="s">
        <v>1542</v>
      </c>
      <c r="B47" s="15"/>
      <c r="C47" s="15"/>
      <c r="D47" s="15"/>
      <c r="E47" s="13"/>
    </row>
    <row r="48" spans="1:5" ht="27">
      <c r="A48" s="14" t="s">
        <v>1588</v>
      </c>
      <c r="B48" s="15"/>
      <c r="C48" s="15"/>
      <c r="D48" s="15"/>
      <c r="E48" s="13"/>
    </row>
    <row r="49" spans="1:5" ht="27">
      <c r="A49" s="14" t="s">
        <v>1589</v>
      </c>
      <c r="B49" s="15"/>
      <c r="C49" s="15"/>
      <c r="D49" s="15"/>
      <c r="E49" s="13"/>
    </row>
    <row r="50" spans="1:5" ht="14.25">
      <c r="A50" s="14" t="s">
        <v>1590</v>
      </c>
      <c r="B50" s="15"/>
      <c r="C50" s="15"/>
      <c r="D50" s="15"/>
      <c r="E50" s="13"/>
    </row>
    <row r="51" spans="1:5" ht="27">
      <c r="A51" s="14" t="s">
        <v>1591</v>
      </c>
      <c r="B51" s="15"/>
      <c r="C51" s="15"/>
      <c r="D51" s="15"/>
      <c r="E51" s="13"/>
    </row>
    <row r="53" ht="14.25">
      <c r="A53" t="s">
        <v>157</v>
      </c>
    </row>
    <row r="54" ht="14.25">
      <c r="A54" s="134" t="s">
        <v>1593</v>
      </c>
    </row>
  </sheetData>
  <mergeCells count="1">
    <mergeCell ref="A2:E2"/>
  </mergeCells>
  <printOptions/>
  <pageMargins left="0.75" right="0.75" top="0.52" bottom="0.63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28" sqref="E28"/>
    </sheetView>
  </sheetViews>
  <sheetFormatPr defaultColWidth="9.00390625" defaultRowHeight="14.25"/>
  <cols>
    <col min="1" max="1" width="24.125" style="115" customWidth="1"/>
    <col min="2" max="2" width="15.50390625" style="115" customWidth="1"/>
    <col min="3" max="3" width="12.875" style="115" customWidth="1"/>
    <col min="4" max="4" width="16.00390625" style="116" customWidth="1"/>
    <col min="5" max="5" width="14.25390625" style="116" customWidth="1"/>
    <col min="6" max="6" width="9.00390625" style="115" customWidth="1"/>
  </cols>
  <sheetData>
    <row r="1" spans="1:5" ht="14.25">
      <c r="A1" s="1" t="s">
        <v>113</v>
      </c>
      <c r="B1" s="1"/>
      <c r="C1" s="3"/>
      <c r="D1" s="117"/>
      <c r="E1" s="117"/>
    </row>
    <row r="2" spans="1:5" ht="22.5">
      <c r="A2" s="137" t="s">
        <v>7</v>
      </c>
      <c r="B2" s="137"/>
      <c r="C2" s="137"/>
      <c r="D2" s="137"/>
      <c r="E2" s="137"/>
    </row>
    <row r="3" spans="1:5" ht="14.25">
      <c r="A3" s="110"/>
      <c r="B3" s="1"/>
      <c r="C3" s="3"/>
      <c r="D3" s="117"/>
      <c r="E3" s="118" t="s">
        <v>66</v>
      </c>
    </row>
    <row r="4" spans="1:5" ht="27">
      <c r="A4" s="9" t="s">
        <v>114</v>
      </c>
      <c r="B4" s="9" t="s">
        <v>68</v>
      </c>
      <c r="C4" s="9" t="s">
        <v>69</v>
      </c>
      <c r="D4" s="119" t="s">
        <v>70</v>
      </c>
      <c r="E4" s="119" t="s">
        <v>71</v>
      </c>
    </row>
    <row r="5" spans="1:5" ht="14.25">
      <c r="A5" s="59" t="s">
        <v>115</v>
      </c>
      <c r="B5" s="22">
        <v>31090</v>
      </c>
      <c r="C5" s="120">
        <v>30115</v>
      </c>
      <c r="D5" s="121">
        <f aca="true" t="shared" si="0" ref="D5:D19">C5/B5*100</f>
        <v>96.8639433901576</v>
      </c>
      <c r="E5" s="122">
        <v>126.432679793442</v>
      </c>
    </row>
    <row r="6" spans="1:5" ht="14.25">
      <c r="A6" s="59" t="s">
        <v>116</v>
      </c>
      <c r="B6" s="22"/>
      <c r="C6" s="120">
        <v>0</v>
      </c>
      <c r="D6" s="121"/>
      <c r="E6" s="120"/>
    </row>
    <row r="7" spans="1:5" ht="14.25">
      <c r="A7" s="59" t="s">
        <v>117</v>
      </c>
      <c r="B7" s="22">
        <v>570</v>
      </c>
      <c r="C7" s="120">
        <v>933</v>
      </c>
      <c r="D7" s="121">
        <f t="shared" si="0"/>
        <v>163.68421052631578</v>
      </c>
      <c r="E7" s="122">
        <v>133.859397417504</v>
      </c>
    </row>
    <row r="8" spans="1:5" ht="14.25">
      <c r="A8" s="59" t="s">
        <v>118</v>
      </c>
      <c r="B8" s="22">
        <v>6215</v>
      </c>
      <c r="C8" s="120">
        <v>10649</v>
      </c>
      <c r="D8" s="121">
        <f t="shared" si="0"/>
        <v>171.34352373290426</v>
      </c>
      <c r="E8" s="122">
        <v>124.38967410349258</v>
      </c>
    </row>
    <row r="9" spans="1:5" ht="14.25">
      <c r="A9" s="59" t="s">
        <v>119</v>
      </c>
      <c r="B9" s="22">
        <v>67838</v>
      </c>
      <c r="C9" s="120">
        <v>81328</v>
      </c>
      <c r="D9" s="121">
        <f t="shared" si="0"/>
        <v>119.88560983519561</v>
      </c>
      <c r="E9" s="122">
        <v>108.9092735185805</v>
      </c>
    </row>
    <row r="10" spans="1:5" ht="14.25">
      <c r="A10" s="59" t="s">
        <v>120</v>
      </c>
      <c r="B10" s="22">
        <v>4309</v>
      </c>
      <c r="C10" s="120">
        <v>5403</v>
      </c>
      <c r="D10" s="121">
        <f t="shared" si="0"/>
        <v>125.38872128103968</v>
      </c>
      <c r="E10" s="122">
        <v>130.0361010830325</v>
      </c>
    </row>
    <row r="11" spans="1:5" ht="14.25">
      <c r="A11" s="59" t="s">
        <v>121</v>
      </c>
      <c r="B11" s="22">
        <v>6451</v>
      </c>
      <c r="C11" s="120">
        <v>7561</v>
      </c>
      <c r="D11" s="121">
        <f t="shared" si="0"/>
        <v>117.20663463028988</v>
      </c>
      <c r="E11" s="122">
        <v>134.17923691215617</v>
      </c>
    </row>
    <row r="12" spans="1:5" ht="14.25">
      <c r="A12" s="59" t="s">
        <v>122</v>
      </c>
      <c r="B12" s="22">
        <v>19664</v>
      </c>
      <c r="C12" s="120">
        <v>30236</v>
      </c>
      <c r="D12" s="121">
        <f t="shared" si="0"/>
        <v>153.76322213181447</v>
      </c>
      <c r="E12" s="122">
        <v>128.85025142759739</v>
      </c>
    </row>
    <row r="13" spans="1:5" ht="27">
      <c r="A13" s="59" t="s">
        <v>123</v>
      </c>
      <c r="B13" s="22">
        <v>20854</v>
      </c>
      <c r="C13" s="120">
        <v>34706</v>
      </c>
      <c r="D13" s="121">
        <f t="shared" si="0"/>
        <v>166.42370768197947</v>
      </c>
      <c r="E13" s="122">
        <v>113.8984608316104</v>
      </c>
    </row>
    <row r="14" spans="1:5" ht="14.25">
      <c r="A14" s="59" t="s">
        <v>124</v>
      </c>
      <c r="B14" s="22">
        <v>2525</v>
      </c>
      <c r="C14" s="120">
        <v>7245</v>
      </c>
      <c r="D14" s="121">
        <f t="shared" si="0"/>
        <v>286.9306930693069</v>
      </c>
      <c r="E14" s="122">
        <v>289.10614525139664</v>
      </c>
    </row>
    <row r="15" spans="1:5" ht="14.25">
      <c r="A15" s="59" t="s">
        <v>125</v>
      </c>
      <c r="B15" s="22">
        <v>27159</v>
      </c>
      <c r="C15" s="120">
        <v>49484</v>
      </c>
      <c r="D15" s="121">
        <f t="shared" si="0"/>
        <v>182.20111197024926</v>
      </c>
      <c r="E15" s="122">
        <v>116.09694296506581</v>
      </c>
    </row>
    <row r="16" spans="1:5" ht="14.25">
      <c r="A16" s="59" t="s">
        <v>126</v>
      </c>
      <c r="B16" s="22">
        <v>8580</v>
      </c>
      <c r="C16" s="120">
        <v>27251</v>
      </c>
      <c r="D16" s="121">
        <f t="shared" si="0"/>
        <v>317.61072261072263</v>
      </c>
      <c r="E16" s="122">
        <v>309.4594594594595</v>
      </c>
    </row>
    <row r="17" spans="1:5" ht="14.25">
      <c r="A17" s="59" t="s">
        <v>127</v>
      </c>
      <c r="B17" s="22">
        <v>9</v>
      </c>
      <c r="C17" s="120">
        <v>22</v>
      </c>
      <c r="D17" s="121">
        <f t="shared" si="0"/>
        <v>244.44444444444446</v>
      </c>
      <c r="E17" s="122">
        <v>51.162790697674424</v>
      </c>
    </row>
    <row r="18" spans="1:5" ht="14.25">
      <c r="A18" s="59" t="s">
        <v>128</v>
      </c>
      <c r="B18" s="22">
        <v>5323</v>
      </c>
      <c r="C18" s="120">
        <v>6728</v>
      </c>
      <c r="D18" s="121">
        <f t="shared" si="0"/>
        <v>126.3948900995679</v>
      </c>
      <c r="E18" s="122">
        <v>116.06003105054339</v>
      </c>
    </row>
    <row r="19" spans="1:5" ht="14.25">
      <c r="A19" s="59" t="s">
        <v>129</v>
      </c>
      <c r="B19" s="22">
        <v>176</v>
      </c>
      <c r="C19" s="120">
        <v>1887</v>
      </c>
      <c r="D19" s="121">
        <f t="shared" si="0"/>
        <v>1072.1590909090908</v>
      </c>
      <c r="E19" s="122">
        <v>215.4109589041096</v>
      </c>
    </row>
    <row r="20" spans="1:5" ht="14.25">
      <c r="A20" s="59" t="s">
        <v>130</v>
      </c>
      <c r="B20" s="22"/>
      <c r="C20" s="120">
        <v>160</v>
      </c>
      <c r="D20" s="121"/>
      <c r="E20" s="120"/>
    </row>
    <row r="21" spans="1:5" ht="14.25">
      <c r="A21" s="59" t="s">
        <v>131</v>
      </c>
      <c r="B21" s="22"/>
      <c r="C21" s="120">
        <v>0</v>
      </c>
      <c r="D21" s="121"/>
      <c r="E21" s="120"/>
    </row>
    <row r="22" spans="1:5" ht="14.25">
      <c r="A22" s="59" t="s">
        <v>132</v>
      </c>
      <c r="B22" s="22">
        <v>53</v>
      </c>
      <c r="C22" s="120">
        <v>134</v>
      </c>
      <c r="D22" s="121">
        <f aca="true" t="shared" si="1" ref="D22:D27">C22/B22*100</f>
        <v>252.83018867924528</v>
      </c>
      <c r="E22" s="122">
        <v>89.33333333333333</v>
      </c>
    </row>
    <row r="23" spans="1:5" ht="14.25">
      <c r="A23" s="59" t="s">
        <v>133</v>
      </c>
      <c r="B23" s="22">
        <v>13787</v>
      </c>
      <c r="C23" s="120">
        <v>20010</v>
      </c>
      <c r="D23" s="121">
        <f t="shared" si="1"/>
        <v>145.13672299992746</v>
      </c>
      <c r="E23" s="122">
        <v>211.7908552074513</v>
      </c>
    </row>
    <row r="24" spans="1:5" ht="14.25">
      <c r="A24" s="59" t="s">
        <v>134</v>
      </c>
      <c r="B24" s="22"/>
      <c r="C24" s="120">
        <v>0</v>
      </c>
      <c r="D24" s="121"/>
      <c r="E24" s="120"/>
    </row>
    <row r="25" spans="1:5" ht="14.25">
      <c r="A25" s="59" t="s">
        <v>135</v>
      </c>
      <c r="B25" s="22">
        <v>4009</v>
      </c>
      <c r="C25" s="120"/>
      <c r="D25" s="121"/>
      <c r="E25" s="122"/>
    </row>
    <row r="26" spans="1:5" ht="14.25">
      <c r="A26" s="59" t="s">
        <v>136</v>
      </c>
      <c r="B26" s="22">
        <v>31986</v>
      </c>
      <c r="C26" s="120">
        <v>11455</v>
      </c>
      <c r="D26" s="121">
        <f t="shared" si="1"/>
        <v>35.81254298755706</v>
      </c>
      <c r="E26" s="122">
        <v>44.73560884167773</v>
      </c>
    </row>
    <row r="27" spans="1:5" ht="14.25">
      <c r="A27" s="59" t="s">
        <v>137</v>
      </c>
      <c r="B27" s="22">
        <v>402</v>
      </c>
      <c r="C27" s="120">
        <v>380</v>
      </c>
      <c r="D27" s="121">
        <f t="shared" si="1"/>
        <v>94.5273631840796</v>
      </c>
      <c r="E27" s="122">
        <v>168.141592920354</v>
      </c>
    </row>
    <row r="28" spans="1:5" ht="14.25">
      <c r="A28" s="59" t="s">
        <v>138</v>
      </c>
      <c r="B28" s="22"/>
      <c r="C28" s="120">
        <v>0</v>
      </c>
      <c r="D28" s="121"/>
      <c r="E28" s="120">
        <v>0</v>
      </c>
    </row>
    <row r="29" spans="1:5" ht="14.25">
      <c r="A29" s="9" t="s">
        <v>139</v>
      </c>
      <c r="B29" s="22">
        <f>SUM(B5:B28)</f>
        <v>251000</v>
      </c>
      <c r="C29" s="15">
        <v>325687</v>
      </c>
      <c r="D29" s="121">
        <f>C29/B29*100</f>
        <v>129.75577689243028</v>
      </c>
      <c r="E29" s="122">
        <v>121.7225720852877</v>
      </c>
    </row>
    <row r="30" spans="1:5" ht="14.25">
      <c r="A30" s="106" t="s">
        <v>140</v>
      </c>
      <c r="B30" s="22">
        <v>3150</v>
      </c>
      <c r="C30" s="15">
        <v>3150</v>
      </c>
      <c r="D30" s="121"/>
      <c r="E30" s="120"/>
    </row>
    <row r="31" spans="1:5" ht="14.25">
      <c r="A31" s="106" t="s">
        <v>141</v>
      </c>
      <c r="B31" s="22">
        <v>60000</v>
      </c>
      <c r="C31" s="15">
        <v>158389</v>
      </c>
      <c r="D31" s="121"/>
      <c r="E31" s="122">
        <v>87.40728886141892</v>
      </c>
    </row>
    <row r="32" spans="1:5" ht="14.25">
      <c r="A32" s="107" t="s">
        <v>142</v>
      </c>
      <c r="B32" s="22"/>
      <c r="C32" s="15"/>
      <c r="D32" s="121"/>
      <c r="E32" s="120"/>
    </row>
    <row r="33" spans="1:5" ht="14.25">
      <c r="A33" s="107" t="s">
        <v>143</v>
      </c>
      <c r="B33" s="22"/>
      <c r="C33" s="15"/>
      <c r="D33" s="121"/>
      <c r="E33" s="120"/>
    </row>
    <row r="34" spans="1:5" ht="14.25">
      <c r="A34" s="108" t="s">
        <v>144</v>
      </c>
      <c r="B34" s="108"/>
      <c r="C34" s="15"/>
      <c r="D34" s="121"/>
      <c r="E34" s="120"/>
    </row>
    <row r="35" spans="1:5" ht="14.25">
      <c r="A35" s="108" t="s">
        <v>145</v>
      </c>
      <c r="B35" s="22"/>
      <c r="C35" s="15"/>
      <c r="D35" s="121"/>
      <c r="E35" s="120"/>
    </row>
    <row r="36" spans="1:5" ht="14.25">
      <c r="A36" s="107" t="s">
        <v>146</v>
      </c>
      <c r="B36" s="22">
        <v>60000</v>
      </c>
      <c r="C36" s="41">
        <v>65222</v>
      </c>
      <c r="D36" s="121">
        <f>C36/B36*100</f>
        <v>108.70333333333333</v>
      </c>
      <c r="E36" s="120">
        <v>105.57992715499797</v>
      </c>
    </row>
    <row r="37" spans="1:5" ht="14.25">
      <c r="A37" s="41" t="s">
        <v>147</v>
      </c>
      <c r="B37" s="22"/>
      <c r="C37" s="41"/>
      <c r="D37" s="121"/>
      <c r="E37" s="120"/>
    </row>
    <row r="38" spans="1:5" ht="14.25">
      <c r="A38" s="108" t="s">
        <v>148</v>
      </c>
      <c r="B38" s="22"/>
      <c r="C38" s="41"/>
      <c r="D38" s="121"/>
      <c r="E38" s="120"/>
    </row>
    <row r="39" spans="1:5" ht="14.25">
      <c r="A39" s="107" t="s">
        <v>149</v>
      </c>
      <c r="B39" s="22"/>
      <c r="C39" s="41"/>
      <c r="D39" s="121"/>
      <c r="E39" s="120"/>
    </row>
    <row r="40" spans="1:5" ht="14.25">
      <c r="A40" s="100" t="s">
        <v>150</v>
      </c>
      <c r="B40" s="22"/>
      <c r="C40" s="41"/>
      <c r="D40" s="121"/>
      <c r="E40" s="120"/>
    </row>
    <row r="41" spans="1:5" ht="14.25">
      <c r="A41" s="100" t="s">
        <v>151</v>
      </c>
      <c r="B41" s="22"/>
      <c r="C41" s="41"/>
      <c r="D41" s="121"/>
      <c r="E41" s="120"/>
    </row>
    <row r="42" spans="1:5" ht="14.25">
      <c r="A42" s="100" t="s">
        <v>152</v>
      </c>
      <c r="B42" s="22">
        <v>78450</v>
      </c>
      <c r="C42" s="41">
        <v>55893</v>
      </c>
      <c r="D42" s="121">
        <f>C42/B42*100</f>
        <v>71.24665391969407</v>
      </c>
      <c r="E42" s="122">
        <v>67.64004695460652</v>
      </c>
    </row>
    <row r="43" spans="1:5" ht="14.25">
      <c r="A43" s="100" t="s">
        <v>153</v>
      </c>
      <c r="B43" s="22"/>
      <c r="C43" s="41"/>
      <c r="D43" s="121"/>
      <c r="E43" s="120"/>
    </row>
    <row r="44" spans="1:5" ht="14.25">
      <c r="A44" s="22" t="s">
        <v>154</v>
      </c>
      <c r="B44" s="22"/>
      <c r="C44" s="41">
        <v>34124</v>
      </c>
      <c r="D44" s="121"/>
      <c r="E44" s="122">
        <v>92.72826086956522</v>
      </c>
    </row>
    <row r="45" spans="1:5" ht="14.25">
      <c r="A45" s="9" t="s">
        <v>155</v>
      </c>
      <c r="B45" s="22">
        <f>B29+B30+B31+B42</f>
        <v>392600</v>
      </c>
      <c r="C45" s="15">
        <f>C29+C31</f>
        <v>484076</v>
      </c>
      <c r="D45" s="121">
        <f>C45/B45*100</f>
        <v>123.30005094243506</v>
      </c>
      <c r="E45" s="122">
        <v>107.86656059967956</v>
      </c>
    </row>
    <row r="47" ht="28.5">
      <c r="A47" s="115" t="s">
        <v>112</v>
      </c>
    </row>
  </sheetData>
  <mergeCells count="1">
    <mergeCell ref="A2:E2"/>
  </mergeCells>
  <printOptions/>
  <pageMargins left="0.75" right="0.75" top="1" bottom="1" header="0.5" footer="0.5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D42" sqref="D42"/>
    </sheetView>
  </sheetViews>
  <sheetFormatPr defaultColWidth="9.00390625" defaultRowHeight="14.25"/>
  <cols>
    <col min="1" max="1" width="15.125" style="0" customWidth="1"/>
    <col min="2" max="2" width="9.25390625" style="0" customWidth="1"/>
    <col min="3" max="3" width="10.75390625" style="0" customWidth="1"/>
    <col min="4" max="4" width="11.50390625" style="0" customWidth="1"/>
    <col min="5" max="5" width="13.875" style="0" customWidth="1"/>
  </cols>
  <sheetData>
    <row r="1" spans="1:5" ht="14.25">
      <c r="A1" s="1" t="s">
        <v>156</v>
      </c>
      <c r="B1" s="1"/>
      <c r="C1" s="3"/>
      <c r="D1" s="3"/>
      <c r="E1" s="3"/>
    </row>
    <row r="2" spans="1:5" ht="22.5">
      <c r="A2" s="137" t="s">
        <v>10</v>
      </c>
      <c r="B2" s="137"/>
      <c r="C2" s="137"/>
      <c r="D2" s="137"/>
      <c r="E2" s="137"/>
    </row>
    <row r="3" spans="1:5" ht="14.25">
      <c r="A3" s="110"/>
      <c r="B3" s="1"/>
      <c r="C3" s="3"/>
      <c r="D3" s="3"/>
      <c r="E3" s="38" t="s">
        <v>66</v>
      </c>
    </row>
    <row r="4" spans="1:5" ht="27">
      <c r="A4" s="9" t="s">
        <v>67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14.25">
      <c r="A5" s="39" t="s">
        <v>72</v>
      </c>
      <c r="B5" s="111">
        <f>SUM(B6:B21)</f>
        <v>140500</v>
      </c>
      <c r="C5" s="15">
        <v>133050</v>
      </c>
      <c r="D5" s="28">
        <f>C5/B5*100</f>
        <v>94.69750889679716</v>
      </c>
      <c r="E5" s="41">
        <v>1.1</v>
      </c>
    </row>
    <row r="6" spans="1:5" ht="14.25">
      <c r="A6" s="41" t="s">
        <v>73</v>
      </c>
      <c r="B6" s="111">
        <v>19100</v>
      </c>
      <c r="C6" s="15">
        <v>36123</v>
      </c>
      <c r="D6" s="28">
        <f>C6/B6*100</f>
        <v>189.12565445026178</v>
      </c>
      <c r="E6" s="41">
        <v>100.4</v>
      </c>
    </row>
    <row r="7" spans="1:5" ht="14.25">
      <c r="A7" s="41" t="s">
        <v>74</v>
      </c>
      <c r="B7" s="111">
        <v>35000</v>
      </c>
      <c r="C7" s="15">
        <v>14195</v>
      </c>
      <c r="D7" s="28">
        <f>C7/B7*100</f>
        <v>40.55714285714286</v>
      </c>
      <c r="E7" s="41">
        <v>-57.3</v>
      </c>
    </row>
    <row r="8" spans="1:5" ht="14.25">
      <c r="A8" s="41" t="s">
        <v>75</v>
      </c>
      <c r="B8" s="111">
        <v>31000</v>
      </c>
      <c r="C8" s="15">
        <v>31576</v>
      </c>
      <c r="D8" s="28">
        <f>C8/B8*100</f>
        <v>101.85806451612905</v>
      </c>
      <c r="E8" s="41">
        <v>7.5</v>
      </c>
    </row>
    <row r="9" spans="1:5" ht="27">
      <c r="A9" s="41" t="s">
        <v>76</v>
      </c>
      <c r="B9" s="111"/>
      <c r="C9" s="15">
        <v>0</v>
      </c>
      <c r="D9" s="28"/>
      <c r="E9" s="41"/>
    </row>
    <row r="10" spans="1:5" ht="14.25">
      <c r="A10" s="41" t="s">
        <v>77</v>
      </c>
      <c r="B10" s="111"/>
      <c r="C10" s="15">
        <v>0</v>
      </c>
      <c r="D10" s="28"/>
      <c r="E10" s="41"/>
    </row>
    <row r="11" spans="1:5" ht="14.25">
      <c r="A11" s="41" t="s">
        <v>78</v>
      </c>
      <c r="B11" s="111"/>
      <c r="C11" s="15">
        <v>0</v>
      </c>
      <c r="D11" s="28"/>
      <c r="E11" s="41"/>
    </row>
    <row r="12" spans="1:5" ht="27">
      <c r="A12" s="41" t="s">
        <v>79</v>
      </c>
      <c r="B12" s="111">
        <v>6900</v>
      </c>
      <c r="C12" s="15">
        <v>6318</v>
      </c>
      <c r="D12" s="28">
        <f>C12/B12*100</f>
        <v>91.56521739130434</v>
      </c>
      <c r="E12" s="41">
        <v>0.5</v>
      </c>
    </row>
    <row r="13" spans="1:5" ht="14.25">
      <c r="A13" s="41" t="s">
        <v>80</v>
      </c>
      <c r="B13" s="111">
        <v>9800</v>
      </c>
      <c r="C13" s="15">
        <v>8770</v>
      </c>
      <c r="D13" s="28">
        <f>C13/B13*100</f>
        <v>89.48979591836735</v>
      </c>
      <c r="E13" s="41">
        <v>-3.2</v>
      </c>
    </row>
    <row r="14" spans="1:5" ht="14.25">
      <c r="A14" s="41" t="s">
        <v>81</v>
      </c>
      <c r="B14" s="111">
        <v>3900</v>
      </c>
      <c r="C14" s="15">
        <v>3229</v>
      </c>
      <c r="D14" s="28">
        <f>C14/B14*100</f>
        <v>82.7948717948718</v>
      </c>
      <c r="E14" s="41">
        <v>-11.1</v>
      </c>
    </row>
    <row r="15" spans="1:5" ht="27">
      <c r="A15" s="41" t="s">
        <v>82</v>
      </c>
      <c r="B15" s="111">
        <v>4100</v>
      </c>
      <c r="C15" s="15">
        <v>5182</v>
      </c>
      <c r="D15" s="28">
        <f>C15/B15*100</f>
        <v>126.39024390243902</v>
      </c>
      <c r="E15" s="41">
        <v>37.3</v>
      </c>
    </row>
    <row r="16" spans="1:5" ht="14.25">
      <c r="A16" s="41" t="s">
        <v>83</v>
      </c>
      <c r="B16" s="111">
        <v>30700</v>
      </c>
      <c r="C16" s="15">
        <v>27657</v>
      </c>
      <c r="D16" s="28">
        <f>C16/B16*100</f>
        <v>90.08794788273616</v>
      </c>
      <c r="E16" s="41">
        <v>-2.1</v>
      </c>
    </row>
    <row r="17" spans="1:5" ht="14.25">
      <c r="A17" s="41" t="s">
        <v>84</v>
      </c>
      <c r="B17" s="111"/>
      <c r="C17" s="15"/>
      <c r="D17" s="28"/>
      <c r="E17" s="41"/>
    </row>
    <row r="18" spans="1:5" ht="14.25">
      <c r="A18" s="41" t="s">
        <v>85</v>
      </c>
      <c r="B18" s="111"/>
      <c r="C18" s="15"/>
      <c r="D18" s="28"/>
      <c r="E18" s="41"/>
    </row>
    <row r="19" spans="1:5" ht="14.25">
      <c r="A19" s="41" t="s">
        <v>86</v>
      </c>
      <c r="B19" s="111"/>
      <c r="C19" s="15"/>
      <c r="D19" s="28"/>
      <c r="E19" s="41"/>
    </row>
    <row r="20" spans="1:5" ht="14.25">
      <c r="A20" s="41" t="s">
        <v>87</v>
      </c>
      <c r="B20" s="111"/>
      <c r="C20" s="15"/>
      <c r="D20" s="28"/>
      <c r="E20" s="41"/>
    </row>
    <row r="21" spans="1:5" ht="27">
      <c r="A21" s="41" t="s">
        <v>88</v>
      </c>
      <c r="B21" s="111"/>
      <c r="C21" s="15"/>
      <c r="D21" s="28"/>
      <c r="E21" s="41"/>
    </row>
    <row r="22" spans="1:5" ht="14.25">
      <c r="A22" s="39" t="s">
        <v>89</v>
      </c>
      <c r="B22" s="111">
        <f>SUM(B23:B30)</f>
        <v>19700</v>
      </c>
      <c r="C22" s="15">
        <v>27506</v>
      </c>
      <c r="D22" s="28">
        <f aca="true" t="shared" si="0" ref="D22:D27">C22/B22*100</f>
        <v>139.6243654822335</v>
      </c>
      <c r="E22" s="41">
        <v>41.3</v>
      </c>
    </row>
    <row r="23" spans="1:5" ht="14.25">
      <c r="A23" s="41" t="s">
        <v>90</v>
      </c>
      <c r="B23" s="111">
        <v>5800</v>
      </c>
      <c r="C23" s="15">
        <v>5749</v>
      </c>
      <c r="D23" s="28">
        <f t="shared" si="0"/>
        <v>99.12068965517241</v>
      </c>
      <c r="E23" s="41">
        <v>6.5</v>
      </c>
    </row>
    <row r="24" spans="1:5" ht="27">
      <c r="A24" s="41" t="s">
        <v>91</v>
      </c>
      <c r="B24" s="111">
        <v>7800</v>
      </c>
      <c r="C24" s="15">
        <v>6852</v>
      </c>
      <c r="D24" s="28">
        <f t="shared" si="0"/>
        <v>87.84615384615385</v>
      </c>
      <c r="E24" s="41">
        <v>-5</v>
      </c>
    </row>
    <row r="25" spans="1:5" ht="14.25">
      <c r="A25" s="41" t="s">
        <v>92</v>
      </c>
      <c r="B25" s="111">
        <v>1500</v>
      </c>
      <c r="C25" s="15">
        <v>1216</v>
      </c>
      <c r="D25" s="28">
        <f t="shared" si="0"/>
        <v>81.06666666666666</v>
      </c>
      <c r="E25" s="41">
        <v>-11.5</v>
      </c>
    </row>
    <row r="26" spans="1:5" ht="27">
      <c r="A26" s="41" t="s">
        <v>93</v>
      </c>
      <c r="B26" s="111">
        <v>400</v>
      </c>
      <c r="C26" s="15">
        <v>738</v>
      </c>
      <c r="D26" s="28">
        <f t="shared" si="0"/>
        <v>184.5</v>
      </c>
      <c r="E26" s="41">
        <v>156.3</v>
      </c>
    </row>
    <row r="27" spans="1:5" ht="40.5">
      <c r="A27" s="41" t="s">
        <v>94</v>
      </c>
      <c r="B27" s="111">
        <v>2000</v>
      </c>
      <c r="C27" s="15">
        <v>9720</v>
      </c>
      <c r="D27" s="28">
        <f t="shared" si="0"/>
        <v>486.00000000000006</v>
      </c>
      <c r="E27" s="41">
        <v>222.7</v>
      </c>
    </row>
    <row r="28" spans="1:5" ht="14.25">
      <c r="A28" s="41" t="s">
        <v>95</v>
      </c>
      <c r="B28" s="111"/>
      <c r="C28" s="64"/>
      <c r="D28" s="28"/>
      <c r="E28" s="41"/>
    </row>
    <row r="29" spans="1:5" ht="27">
      <c r="A29" s="41" t="s">
        <v>96</v>
      </c>
      <c r="B29" s="111"/>
      <c r="C29" s="15"/>
      <c r="D29" s="28"/>
      <c r="E29" s="41"/>
    </row>
    <row r="30" spans="1:5" ht="14.25">
      <c r="A30" s="41" t="s">
        <v>97</v>
      </c>
      <c r="B30" s="111">
        <v>2200</v>
      </c>
      <c r="C30" s="15">
        <v>3231</v>
      </c>
      <c r="D30" s="28">
        <f>C30/B30*100</f>
        <v>146.86363636363637</v>
      </c>
      <c r="E30" s="41">
        <v>47.9</v>
      </c>
    </row>
    <row r="31" spans="1:5" ht="14.25">
      <c r="A31" s="6" t="s">
        <v>98</v>
      </c>
      <c r="B31" s="111">
        <f>B22+B5</f>
        <v>160200</v>
      </c>
      <c r="C31" s="15">
        <v>160556</v>
      </c>
      <c r="D31" s="28">
        <f>C31/B31*100</f>
        <v>100.22222222222221</v>
      </c>
      <c r="E31" s="57">
        <v>106.23349985112647</v>
      </c>
    </row>
    <row r="32" spans="1:5" ht="14.25">
      <c r="A32" s="106" t="s">
        <v>99</v>
      </c>
      <c r="B32" s="111"/>
      <c r="C32" s="15"/>
      <c r="D32" s="28"/>
      <c r="E32" s="41"/>
    </row>
    <row r="33" spans="1:5" ht="14.25">
      <c r="A33" s="106" t="s">
        <v>100</v>
      </c>
      <c r="B33" s="111">
        <f>B34+B38+B40</f>
        <v>175600</v>
      </c>
      <c r="C33" s="15">
        <v>282191</v>
      </c>
      <c r="D33" s="28">
        <f>C33/B33*100</f>
        <v>160.7010250569476</v>
      </c>
      <c r="E33" s="57">
        <v>108.93432481103528</v>
      </c>
    </row>
    <row r="34" spans="1:5" ht="14.25">
      <c r="A34" s="107" t="s">
        <v>101</v>
      </c>
      <c r="B34" s="111">
        <v>60000</v>
      </c>
      <c r="C34" s="15">
        <v>87188</v>
      </c>
      <c r="D34" s="28">
        <f>C34/B34*100</f>
        <v>145.31333333333333</v>
      </c>
      <c r="E34" s="57">
        <v>111.85405655052085</v>
      </c>
    </row>
    <row r="35" spans="1:5" ht="27">
      <c r="A35" s="107" t="s">
        <v>102</v>
      </c>
      <c r="B35" s="111"/>
      <c r="C35" s="15">
        <v>2610</v>
      </c>
      <c r="D35" s="28"/>
      <c r="E35" s="41"/>
    </row>
    <row r="36" spans="1:5" ht="27">
      <c r="A36" s="108" t="s">
        <v>103</v>
      </c>
      <c r="B36" s="111">
        <v>10000</v>
      </c>
      <c r="C36" s="15">
        <v>15572</v>
      </c>
      <c r="D36" s="28">
        <f>C36/B36*100</f>
        <v>155.72</v>
      </c>
      <c r="E36" s="57">
        <v>108.54593614944932</v>
      </c>
    </row>
    <row r="37" spans="1:5" ht="27">
      <c r="A37" s="108" t="s">
        <v>104</v>
      </c>
      <c r="B37" s="111">
        <v>50000</v>
      </c>
      <c r="C37" s="15">
        <v>69006</v>
      </c>
      <c r="D37" s="28">
        <f>C37/B37*100</f>
        <v>138.012</v>
      </c>
      <c r="E37" s="57">
        <v>108.4965881576051</v>
      </c>
    </row>
    <row r="38" spans="1:5" ht="14.25">
      <c r="A38" s="23" t="s">
        <v>105</v>
      </c>
      <c r="B38" s="111">
        <v>90000</v>
      </c>
      <c r="C38" s="15">
        <v>112609</v>
      </c>
      <c r="D38" s="28">
        <f>C38/B38*100</f>
        <v>125.1211111111111</v>
      </c>
      <c r="E38" s="41"/>
    </row>
    <row r="39" spans="1:5" ht="14.25">
      <c r="A39" s="108" t="s">
        <v>106</v>
      </c>
      <c r="B39" s="111"/>
      <c r="C39" s="15">
        <v>35538</v>
      </c>
      <c r="D39" s="28"/>
      <c r="E39" s="41">
        <v>0</v>
      </c>
    </row>
    <row r="40" spans="1:5" ht="27">
      <c r="A40" s="107" t="s">
        <v>107</v>
      </c>
      <c r="B40" s="111">
        <v>25600</v>
      </c>
      <c r="C40" s="15">
        <v>25600</v>
      </c>
      <c r="D40" s="28">
        <f>C40/B40*100</f>
        <v>100</v>
      </c>
      <c r="E40" s="57">
        <v>224.827586206897</v>
      </c>
    </row>
    <row r="41" spans="1:5" ht="14.25">
      <c r="A41" s="108" t="s">
        <v>108</v>
      </c>
      <c r="B41" s="111"/>
      <c r="C41" s="15">
        <v>56</v>
      </c>
      <c r="D41" s="28"/>
      <c r="E41" s="41"/>
    </row>
    <row r="42" spans="1:5" ht="14.25">
      <c r="A42" s="22" t="s">
        <v>109</v>
      </c>
      <c r="B42" s="111"/>
      <c r="C42" s="15">
        <v>21200</v>
      </c>
      <c r="D42" s="28"/>
      <c r="E42" s="57">
        <v>453.9614561027837</v>
      </c>
    </row>
    <row r="43" spans="1:5" ht="27">
      <c r="A43" s="108" t="s">
        <v>110</v>
      </c>
      <c r="B43" s="112"/>
      <c r="C43" s="15"/>
      <c r="D43" s="28"/>
      <c r="E43" s="41"/>
    </row>
    <row r="44" spans="1:5" ht="14.25">
      <c r="A44" s="113" t="s">
        <v>111</v>
      </c>
      <c r="B44" s="51">
        <f>B31+B33</f>
        <v>335800</v>
      </c>
      <c r="C44" s="114">
        <v>442747</v>
      </c>
      <c r="D44" s="28">
        <f>C44/B44*100</f>
        <v>131.84842167957117</v>
      </c>
      <c r="E44" s="57">
        <v>107.18066367651356</v>
      </c>
    </row>
    <row r="46" ht="14.25">
      <c r="A46" t="s">
        <v>157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11"/>
  <sheetViews>
    <sheetView workbookViewId="0" topLeftCell="A1145">
      <selection activeCell="E15" sqref="E15"/>
    </sheetView>
  </sheetViews>
  <sheetFormatPr defaultColWidth="9.00390625" defaultRowHeight="14.25"/>
  <cols>
    <col min="1" max="1" width="32.125" style="0" customWidth="1"/>
    <col min="2" max="2" width="9.125" style="0" customWidth="1"/>
    <col min="3" max="3" width="25.375" style="0" customWidth="1"/>
  </cols>
  <sheetData>
    <row r="1" spans="1:3" ht="14.25">
      <c r="A1" s="90" t="s">
        <v>158</v>
      </c>
      <c r="B1" s="3"/>
      <c r="C1" s="3"/>
    </row>
    <row r="2" spans="1:3" ht="22.5" customHeight="1">
      <c r="A2" s="137" t="s">
        <v>13</v>
      </c>
      <c r="B2" s="137"/>
      <c r="C2" s="137"/>
    </row>
    <row r="3" spans="1:3" ht="14.25">
      <c r="A3" s="91"/>
      <c r="B3" s="3"/>
      <c r="C3" s="38" t="s">
        <v>66</v>
      </c>
    </row>
    <row r="4" spans="1:3" ht="14.25">
      <c r="A4" s="92" t="s">
        <v>114</v>
      </c>
      <c r="B4" s="53" t="s">
        <v>69</v>
      </c>
      <c r="C4" s="53" t="s">
        <v>71</v>
      </c>
    </row>
    <row r="5" spans="1:3" ht="14.25">
      <c r="A5" s="93" t="s">
        <v>159</v>
      </c>
      <c r="B5" s="94">
        <f>SUM(B6,B18,B27,B39,B51,B62,B73,B85,B94,B104,B119,B128,B139,B151,B161,B174,B181,B188,B197,B203,B210,B218,B225,B231,B237,B243,B249,B255)</f>
        <v>21584</v>
      </c>
      <c r="C5" s="95">
        <v>90.61673453965322</v>
      </c>
    </row>
    <row r="6" spans="1:3" ht="14.25">
      <c r="A6" s="93" t="s">
        <v>160</v>
      </c>
      <c r="B6" s="94">
        <f>SUM(B7:B17)</f>
        <v>1008</v>
      </c>
      <c r="C6" s="95">
        <v>135.8490566037736</v>
      </c>
    </row>
    <row r="7" spans="1:3" ht="14.25">
      <c r="A7" s="93" t="s">
        <v>161</v>
      </c>
      <c r="B7" s="96">
        <v>538</v>
      </c>
      <c r="C7" s="97">
        <v>99.2619926199262</v>
      </c>
    </row>
    <row r="8" spans="1:3" ht="14.25">
      <c r="A8" s="93" t="s">
        <v>162</v>
      </c>
      <c r="B8" s="96">
        <v>17</v>
      </c>
      <c r="C8" s="97">
        <v>85</v>
      </c>
    </row>
    <row r="9" spans="1:3" ht="14.25">
      <c r="A9" s="93" t="s">
        <v>163</v>
      </c>
      <c r="B9" s="96">
        <v>70</v>
      </c>
      <c r="C9" s="97"/>
    </row>
    <row r="10" spans="1:3" ht="14.25">
      <c r="A10" s="93" t="s">
        <v>164</v>
      </c>
      <c r="B10" s="96">
        <v>225</v>
      </c>
      <c r="C10" s="97">
        <v>335.82089552238807</v>
      </c>
    </row>
    <row r="11" spans="1:3" ht="14.25">
      <c r="A11" s="98" t="s">
        <v>165</v>
      </c>
      <c r="B11" s="96">
        <v>0</v>
      </c>
      <c r="C11" s="97"/>
    </row>
    <row r="12" spans="1:3" ht="14.25">
      <c r="A12" s="93" t="s">
        <v>166</v>
      </c>
      <c r="B12" s="96">
        <v>0</v>
      </c>
      <c r="C12" s="97"/>
    </row>
    <row r="13" spans="1:3" ht="14.25">
      <c r="A13" s="93" t="s">
        <v>167</v>
      </c>
      <c r="B13" s="96">
        <v>0</v>
      </c>
      <c r="C13" s="97"/>
    </row>
    <row r="14" spans="1:3" ht="14.25">
      <c r="A14" s="93" t="s">
        <v>168</v>
      </c>
      <c r="B14" s="96">
        <v>32</v>
      </c>
      <c r="C14" s="97">
        <v>110.34482758620689</v>
      </c>
    </row>
    <row r="15" spans="1:3" ht="14.25">
      <c r="A15" s="93" t="s">
        <v>169</v>
      </c>
      <c r="B15" s="96">
        <v>0</v>
      </c>
      <c r="C15" s="97"/>
    </row>
    <row r="16" spans="1:3" ht="14.25">
      <c r="A16" s="93" t="s">
        <v>170</v>
      </c>
      <c r="B16" s="96">
        <v>18</v>
      </c>
      <c r="C16" s="97">
        <v>138.46153846153845</v>
      </c>
    </row>
    <row r="17" spans="1:3" ht="14.25">
      <c r="A17" s="93" t="s">
        <v>171</v>
      </c>
      <c r="B17" s="96">
        <v>108</v>
      </c>
      <c r="C17" s="97">
        <v>152.11267605633802</v>
      </c>
    </row>
    <row r="18" spans="1:3" ht="14.25">
      <c r="A18" s="98" t="s">
        <v>172</v>
      </c>
      <c r="B18" s="94">
        <f>SUM(B19:B26)</f>
        <v>628</v>
      </c>
      <c r="C18" s="97">
        <v>116.94599627560522</v>
      </c>
    </row>
    <row r="19" spans="1:3" ht="14.25">
      <c r="A19" s="93" t="s">
        <v>161</v>
      </c>
      <c r="B19" s="96">
        <v>362</v>
      </c>
      <c r="C19" s="97">
        <v>90.27431421446383</v>
      </c>
    </row>
    <row r="20" spans="1:3" ht="14.25">
      <c r="A20" s="93" t="s">
        <v>162</v>
      </c>
      <c r="B20" s="96">
        <v>63</v>
      </c>
      <c r="C20" s="97">
        <v>170.27027027027026</v>
      </c>
    </row>
    <row r="21" spans="1:3" ht="14.25">
      <c r="A21" s="93" t="s">
        <v>163</v>
      </c>
      <c r="B21" s="96">
        <v>0</v>
      </c>
      <c r="C21" s="97"/>
    </row>
    <row r="22" spans="1:3" ht="14.25">
      <c r="A22" s="93" t="s">
        <v>173</v>
      </c>
      <c r="B22" s="96">
        <v>160</v>
      </c>
      <c r="C22" s="97">
        <v>432.43243243243245</v>
      </c>
    </row>
    <row r="23" spans="1:3" ht="14.25">
      <c r="A23" s="93" t="s">
        <v>174</v>
      </c>
      <c r="B23" s="96">
        <v>19</v>
      </c>
      <c r="C23" s="97">
        <v>51.35135135135135</v>
      </c>
    </row>
    <row r="24" spans="1:3" ht="14.25">
      <c r="A24" s="93" t="s">
        <v>175</v>
      </c>
      <c r="B24" s="96">
        <v>0</v>
      </c>
      <c r="C24" s="97"/>
    </row>
    <row r="25" spans="1:3" ht="14.25">
      <c r="A25" s="98" t="s">
        <v>170</v>
      </c>
      <c r="B25" s="96">
        <v>24</v>
      </c>
      <c r="C25" s="97">
        <v>120</v>
      </c>
    </row>
    <row r="26" spans="1:3" ht="14.25">
      <c r="A26" s="93" t="s">
        <v>176</v>
      </c>
      <c r="B26" s="96">
        <v>0</v>
      </c>
      <c r="C26" s="97">
        <v>0</v>
      </c>
    </row>
    <row r="27" spans="1:3" ht="14.25">
      <c r="A27" s="93" t="s">
        <v>177</v>
      </c>
      <c r="B27" s="94">
        <f>SUM(B28:B38)</f>
        <v>8720</v>
      </c>
      <c r="C27" s="97">
        <v>69.38807989178007</v>
      </c>
    </row>
    <row r="28" spans="1:3" ht="14.25">
      <c r="A28" s="93" t="s">
        <v>161</v>
      </c>
      <c r="B28" s="96">
        <v>3347</v>
      </c>
      <c r="C28" s="97">
        <v>50.22509003601441</v>
      </c>
    </row>
    <row r="29" spans="1:3" ht="14.25">
      <c r="A29" s="93" t="s">
        <v>162</v>
      </c>
      <c r="B29" s="96">
        <v>6</v>
      </c>
      <c r="C29" s="97"/>
    </row>
    <row r="30" spans="1:3" ht="14.25">
      <c r="A30" s="93" t="s">
        <v>163</v>
      </c>
      <c r="B30" s="96">
        <v>1755</v>
      </c>
      <c r="C30" s="97">
        <v>152.74151436031332</v>
      </c>
    </row>
    <row r="31" spans="1:3" ht="14.25">
      <c r="A31" s="93" t="s">
        <v>178</v>
      </c>
      <c r="B31" s="96">
        <v>0</v>
      </c>
      <c r="C31" s="97"/>
    </row>
    <row r="32" spans="1:3" ht="14.25">
      <c r="A32" s="98" t="s">
        <v>179</v>
      </c>
      <c r="B32" s="96">
        <v>0</v>
      </c>
      <c r="C32" s="97"/>
    </row>
    <row r="33" spans="1:3" ht="14.25">
      <c r="A33" s="93" t="s">
        <v>180</v>
      </c>
      <c r="B33" s="96">
        <v>287</v>
      </c>
      <c r="C33" s="97">
        <v>138.64734299516908</v>
      </c>
    </row>
    <row r="34" spans="1:3" ht="14.25">
      <c r="A34" s="93" t="s">
        <v>181</v>
      </c>
      <c r="B34" s="96">
        <v>0</v>
      </c>
      <c r="C34" s="97">
        <v>0</v>
      </c>
    </row>
    <row r="35" spans="1:3" ht="14.25">
      <c r="A35" s="93" t="s">
        <v>182</v>
      </c>
      <c r="B35" s="96">
        <v>570</v>
      </c>
      <c r="C35" s="97">
        <v>52.15004574565416</v>
      </c>
    </row>
    <row r="36" spans="1:3" ht="14.25">
      <c r="A36" s="93" t="s">
        <v>183</v>
      </c>
      <c r="B36" s="96">
        <v>0</v>
      </c>
      <c r="C36" s="97"/>
    </row>
    <row r="37" spans="1:3" ht="14.25">
      <c r="A37" s="93" t="s">
        <v>170</v>
      </c>
      <c r="B37" s="96">
        <v>592</v>
      </c>
      <c r="C37" s="97">
        <v>183.28173374613004</v>
      </c>
    </row>
    <row r="38" spans="1:3" ht="14.25">
      <c r="A38" s="93" t="s">
        <v>184</v>
      </c>
      <c r="B38" s="96">
        <v>2163</v>
      </c>
      <c r="C38" s="97">
        <v>69.28251121076234</v>
      </c>
    </row>
    <row r="39" spans="1:3" ht="14.25">
      <c r="A39" s="98" t="s">
        <v>185</v>
      </c>
      <c r="B39" s="94">
        <f>SUM(B40:B50)</f>
        <v>337</v>
      </c>
      <c r="C39" s="97">
        <v>122.54545454545453</v>
      </c>
    </row>
    <row r="40" spans="1:3" ht="14.25">
      <c r="A40" s="93" t="s">
        <v>161</v>
      </c>
      <c r="B40" s="96">
        <v>230</v>
      </c>
      <c r="C40" s="97">
        <v>205.35714285714283</v>
      </c>
    </row>
    <row r="41" spans="1:3" ht="14.25">
      <c r="A41" s="93" t="s">
        <v>162</v>
      </c>
      <c r="B41" s="96">
        <v>3</v>
      </c>
      <c r="C41" s="97"/>
    </row>
    <row r="42" spans="1:3" ht="14.25">
      <c r="A42" s="93" t="s">
        <v>163</v>
      </c>
      <c r="B42" s="96">
        <v>0</v>
      </c>
      <c r="C42" s="97"/>
    </row>
    <row r="43" spans="1:3" ht="14.25">
      <c r="A43" s="93" t="s">
        <v>186</v>
      </c>
      <c r="B43" s="96">
        <v>0</v>
      </c>
      <c r="C43" s="97"/>
    </row>
    <row r="44" spans="1:3" ht="14.25">
      <c r="A44" s="93" t="s">
        <v>187</v>
      </c>
      <c r="B44" s="96">
        <v>0</v>
      </c>
      <c r="C44" s="97"/>
    </row>
    <row r="45" spans="1:3" ht="14.25">
      <c r="A45" s="93" t="s">
        <v>188</v>
      </c>
      <c r="B45" s="96">
        <v>0</v>
      </c>
      <c r="C45" s="97"/>
    </row>
    <row r="46" spans="1:3" ht="14.25">
      <c r="A46" s="98" t="s">
        <v>189</v>
      </c>
      <c r="B46" s="96">
        <v>0</v>
      </c>
      <c r="C46" s="97"/>
    </row>
    <row r="47" spans="1:3" ht="14.25">
      <c r="A47" s="93" t="s">
        <v>190</v>
      </c>
      <c r="B47" s="96">
        <v>49</v>
      </c>
      <c r="C47" s="97">
        <v>36.84210526315789</v>
      </c>
    </row>
    <row r="48" spans="1:3" ht="14.25">
      <c r="A48" s="93" t="s">
        <v>191</v>
      </c>
      <c r="B48" s="96">
        <v>0</v>
      </c>
      <c r="C48" s="97"/>
    </row>
    <row r="49" spans="1:3" ht="14.25">
      <c r="A49" s="93" t="s">
        <v>170</v>
      </c>
      <c r="B49" s="96">
        <v>18</v>
      </c>
      <c r="C49" s="97">
        <v>94.73684210526315</v>
      </c>
    </row>
    <row r="50" spans="1:3" ht="14.25">
      <c r="A50" s="93" t="s">
        <v>192</v>
      </c>
      <c r="B50" s="96">
        <v>37</v>
      </c>
      <c r="C50" s="97">
        <v>336.3636363636364</v>
      </c>
    </row>
    <row r="51" spans="1:3" ht="14.25">
      <c r="A51" s="93" t="s">
        <v>193</v>
      </c>
      <c r="B51" s="94">
        <f>SUM(B52:B61)</f>
        <v>368</v>
      </c>
      <c r="C51" s="97">
        <v>104.24929178470255</v>
      </c>
    </row>
    <row r="52" spans="1:3" ht="14.25">
      <c r="A52" s="93" t="s">
        <v>161</v>
      </c>
      <c r="B52" s="96">
        <v>189</v>
      </c>
      <c r="C52" s="97">
        <v>106.17977528089888</v>
      </c>
    </row>
    <row r="53" spans="1:3" ht="14.25">
      <c r="A53" s="98" t="s">
        <v>162</v>
      </c>
      <c r="B53" s="96">
        <v>52</v>
      </c>
      <c r="C53" s="97">
        <v>96.29629629629629</v>
      </c>
    </row>
    <row r="54" spans="1:3" ht="14.25">
      <c r="A54" s="93" t="s">
        <v>163</v>
      </c>
      <c r="B54" s="96">
        <v>0</v>
      </c>
      <c r="C54" s="97"/>
    </row>
    <row r="55" spans="1:3" ht="14.25">
      <c r="A55" s="93" t="s">
        <v>194</v>
      </c>
      <c r="B55" s="96">
        <v>0</v>
      </c>
      <c r="C55" s="97"/>
    </row>
    <row r="56" spans="1:3" ht="14.25">
      <c r="A56" s="93" t="s">
        <v>195</v>
      </c>
      <c r="B56" s="96">
        <v>10</v>
      </c>
      <c r="C56" s="97">
        <v>100</v>
      </c>
    </row>
    <row r="57" spans="1:3" ht="14.25">
      <c r="A57" s="93" t="s">
        <v>196</v>
      </c>
      <c r="B57" s="96">
        <v>0</v>
      </c>
      <c r="C57" s="97"/>
    </row>
    <row r="58" spans="1:3" ht="14.25">
      <c r="A58" s="93" t="s">
        <v>197</v>
      </c>
      <c r="B58" s="96">
        <v>67</v>
      </c>
      <c r="C58" s="97"/>
    </row>
    <row r="59" spans="1:3" ht="14.25">
      <c r="A59" s="93" t="s">
        <v>198</v>
      </c>
      <c r="B59" s="96">
        <v>9</v>
      </c>
      <c r="C59" s="97">
        <v>75</v>
      </c>
    </row>
    <row r="60" spans="1:3" ht="14.25">
      <c r="A60" s="98" t="s">
        <v>170</v>
      </c>
      <c r="B60" s="96">
        <v>36</v>
      </c>
      <c r="C60" s="97">
        <v>1800</v>
      </c>
    </row>
    <row r="61" spans="1:3" ht="14.25">
      <c r="A61" s="93" t="s">
        <v>199</v>
      </c>
      <c r="B61" s="96">
        <v>5</v>
      </c>
      <c r="C61" s="97">
        <v>5.154639175257731</v>
      </c>
    </row>
    <row r="62" spans="1:3" ht="14.25">
      <c r="A62" s="93" t="s">
        <v>200</v>
      </c>
      <c r="B62" s="94">
        <f>SUM(B63:B72)</f>
        <v>727</v>
      </c>
      <c r="C62" s="97">
        <v>96.93333333333334</v>
      </c>
    </row>
    <row r="63" spans="1:3" ht="14.25">
      <c r="A63" s="93" t="s">
        <v>161</v>
      </c>
      <c r="B63" s="96">
        <v>141</v>
      </c>
      <c r="C63" s="97">
        <v>84.4311377245509</v>
      </c>
    </row>
    <row r="64" spans="1:3" ht="14.25">
      <c r="A64" s="93" t="s">
        <v>162</v>
      </c>
      <c r="B64" s="96">
        <v>111</v>
      </c>
      <c r="C64" s="97">
        <v>185</v>
      </c>
    </row>
    <row r="65" spans="1:3" ht="14.25">
      <c r="A65" s="93" t="s">
        <v>163</v>
      </c>
      <c r="B65" s="96">
        <v>0</v>
      </c>
      <c r="C65" s="97"/>
    </row>
    <row r="66" spans="1:3" ht="14.25">
      <c r="A66" s="93" t="s">
        <v>201</v>
      </c>
      <c r="B66" s="96">
        <v>0</v>
      </c>
      <c r="C66" s="97"/>
    </row>
    <row r="67" spans="1:3" ht="14.25">
      <c r="A67" s="98" t="s">
        <v>202</v>
      </c>
      <c r="B67" s="96">
        <v>34</v>
      </c>
      <c r="C67" s="97">
        <v>51.515151515151516</v>
      </c>
    </row>
    <row r="68" spans="1:3" ht="14.25">
      <c r="A68" s="93" t="s">
        <v>203</v>
      </c>
      <c r="B68" s="96">
        <v>0</v>
      </c>
      <c r="C68" s="97"/>
    </row>
    <row r="69" spans="1:3" ht="14.25">
      <c r="A69" s="93" t="s">
        <v>204</v>
      </c>
      <c r="B69" s="96">
        <v>0</v>
      </c>
      <c r="C69" s="97"/>
    </row>
    <row r="70" spans="1:3" ht="14.25">
      <c r="A70" s="93" t="s">
        <v>205</v>
      </c>
      <c r="B70" s="96">
        <v>0</v>
      </c>
      <c r="C70" s="97"/>
    </row>
    <row r="71" spans="1:3" ht="14.25">
      <c r="A71" s="93" t="s">
        <v>170</v>
      </c>
      <c r="B71" s="96">
        <v>408</v>
      </c>
      <c r="C71" s="97">
        <v>122.52252252252251</v>
      </c>
    </row>
    <row r="72" spans="1:3" ht="14.25">
      <c r="A72" s="93" t="s">
        <v>206</v>
      </c>
      <c r="B72" s="96">
        <v>33</v>
      </c>
      <c r="C72" s="97">
        <v>26.61290322580645</v>
      </c>
    </row>
    <row r="73" spans="1:3" ht="14.25">
      <c r="A73" s="93" t="s">
        <v>207</v>
      </c>
      <c r="B73" s="94">
        <f>SUM(B74:B84)</f>
        <v>1390</v>
      </c>
      <c r="C73" s="97">
        <v>143.59504132231405</v>
      </c>
    </row>
    <row r="74" spans="1:3" ht="14.25">
      <c r="A74" s="98" t="s">
        <v>161</v>
      </c>
      <c r="B74" s="96">
        <v>0</v>
      </c>
      <c r="C74" s="97"/>
    </row>
    <row r="75" spans="1:3" ht="14.25">
      <c r="A75" s="93" t="s">
        <v>162</v>
      </c>
      <c r="B75" s="96">
        <v>0</v>
      </c>
      <c r="C75" s="97"/>
    </row>
    <row r="76" spans="1:3" ht="14.25">
      <c r="A76" s="93" t="s">
        <v>163</v>
      </c>
      <c r="B76" s="96">
        <v>0</v>
      </c>
      <c r="C76" s="97"/>
    </row>
    <row r="77" spans="1:3" ht="14.25">
      <c r="A77" s="93" t="s">
        <v>208</v>
      </c>
      <c r="B77" s="96">
        <v>0</v>
      </c>
      <c r="C77" s="97"/>
    </row>
    <row r="78" spans="1:3" ht="14.25">
      <c r="A78" s="93" t="s">
        <v>209</v>
      </c>
      <c r="B78" s="96">
        <v>0</v>
      </c>
      <c r="C78" s="97"/>
    </row>
    <row r="79" spans="1:3" ht="14.25">
      <c r="A79" s="93" t="s">
        <v>210</v>
      </c>
      <c r="B79" s="96">
        <v>0</v>
      </c>
      <c r="C79" s="97"/>
    </row>
    <row r="80" spans="1:3" ht="14.25">
      <c r="A80" s="93" t="s">
        <v>211</v>
      </c>
      <c r="B80" s="96">
        <v>0</v>
      </c>
      <c r="C80" s="97"/>
    </row>
    <row r="81" spans="1:3" ht="14.25">
      <c r="A81" s="98" t="s">
        <v>212</v>
      </c>
      <c r="B81" s="96">
        <v>0</v>
      </c>
      <c r="C81" s="97"/>
    </row>
    <row r="82" spans="1:3" ht="14.25">
      <c r="A82" s="93" t="s">
        <v>204</v>
      </c>
      <c r="B82" s="96">
        <v>0</v>
      </c>
      <c r="C82" s="97"/>
    </row>
    <row r="83" spans="1:3" ht="14.25">
      <c r="A83" s="93" t="s">
        <v>170</v>
      </c>
      <c r="B83" s="96">
        <v>0</v>
      </c>
      <c r="C83" s="97">
        <v>0</v>
      </c>
    </row>
    <row r="84" spans="1:3" ht="14.25">
      <c r="A84" s="93" t="s">
        <v>213</v>
      </c>
      <c r="B84" s="96">
        <v>1390</v>
      </c>
      <c r="C84" s="97">
        <v>151.58124318429662</v>
      </c>
    </row>
    <row r="85" spans="1:3" ht="14.25">
      <c r="A85" s="93" t="s">
        <v>214</v>
      </c>
      <c r="B85" s="94">
        <f>SUM(B86:B93)</f>
        <v>250</v>
      </c>
      <c r="C85" s="97">
        <v>105.0420168067227</v>
      </c>
    </row>
    <row r="86" spans="1:3" ht="14.25">
      <c r="A86" s="93" t="s">
        <v>161</v>
      </c>
      <c r="B86" s="96">
        <v>95</v>
      </c>
      <c r="C86" s="97">
        <v>114.45783132530121</v>
      </c>
    </row>
    <row r="87" spans="1:3" ht="14.25">
      <c r="A87" s="93" t="s">
        <v>162</v>
      </c>
      <c r="B87" s="96">
        <v>0</v>
      </c>
      <c r="C87" s="97"/>
    </row>
    <row r="88" spans="1:3" ht="14.25">
      <c r="A88" s="98" t="s">
        <v>163</v>
      </c>
      <c r="B88" s="96">
        <v>0</v>
      </c>
      <c r="C88" s="97"/>
    </row>
    <row r="89" spans="1:3" ht="14.25">
      <c r="A89" s="93" t="s">
        <v>215</v>
      </c>
      <c r="B89" s="96">
        <v>17</v>
      </c>
      <c r="C89" s="97">
        <v>80.95238095238095</v>
      </c>
    </row>
    <row r="90" spans="1:3" ht="14.25">
      <c r="A90" s="93" t="s">
        <v>216</v>
      </c>
      <c r="B90" s="96">
        <v>0</v>
      </c>
      <c r="C90" s="97"/>
    </row>
    <row r="91" spans="1:3" ht="14.25">
      <c r="A91" s="93" t="s">
        <v>204</v>
      </c>
      <c r="B91" s="96">
        <v>8</v>
      </c>
      <c r="C91" s="97">
        <v>26.666666666666668</v>
      </c>
    </row>
    <row r="92" spans="1:3" ht="14.25">
      <c r="A92" s="93" t="s">
        <v>170</v>
      </c>
      <c r="B92" s="96">
        <v>124</v>
      </c>
      <c r="C92" s="97">
        <v>174.64788732394365</v>
      </c>
    </row>
    <row r="93" spans="1:3" ht="14.25">
      <c r="A93" s="93" t="s">
        <v>217</v>
      </c>
      <c r="B93" s="96">
        <v>6</v>
      </c>
      <c r="C93" s="97">
        <v>18.181818181818183</v>
      </c>
    </row>
    <row r="94" spans="1:3" ht="14.25">
      <c r="A94" s="93" t="s">
        <v>218</v>
      </c>
      <c r="B94" s="94">
        <f>SUM(B95:B103)</f>
        <v>0</v>
      </c>
      <c r="C94" s="97"/>
    </row>
    <row r="95" spans="1:3" ht="14.25">
      <c r="A95" s="98" t="s">
        <v>161</v>
      </c>
      <c r="B95" s="96">
        <v>0</v>
      </c>
      <c r="C95" s="97"/>
    </row>
    <row r="96" spans="1:3" ht="14.25">
      <c r="A96" s="93" t="s">
        <v>162</v>
      </c>
      <c r="B96" s="96">
        <v>0</v>
      </c>
      <c r="C96" s="97"/>
    </row>
    <row r="97" spans="1:3" ht="14.25">
      <c r="A97" s="93" t="s">
        <v>163</v>
      </c>
      <c r="B97" s="96">
        <v>0</v>
      </c>
      <c r="C97" s="97"/>
    </row>
    <row r="98" spans="1:3" ht="14.25">
      <c r="A98" s="93" t="s">
        <v>219</v>
      </c>
      <c r="B98" s="96">
        <v>0</v>
      </c>
      <c r="C98" s="97"/>
    </row>
    <row r="99" spans="1:3" ht="14.25">
      <c r="A99" s="93" t="s">
        <v>220</v>
      </c>
      <c r="B99" s="96">
        <v>0</v>
      </c>
      <c r="C99" s="97"/>
    </row>
    <row r="100" spans="1:3" ht="14.25">
      <c r="A100" s="93" t="s">
        <v>221</v>
      </c>
      <c r="B100" s="96">
        <v>0</v>
      </c>
      <c r="C100" s="97"/>
    </row>
    <row r="101" spans="1:3" ht="14.25">
      <c r="A101" s="93" t="s">
        <v>204</v>
      </c>
      <c r="B101" s="96">
        <v>0</v>
      </c>
      <c r="C101" s="97"/>
    </row>
    <row r="102" spans="1:3" ht="14.25">
      <c r="A102" s="98" t="s">
        <v>170</v>
      </c>
      <c r="B102" s="96">
        <v>0</v>
      </c>
      <c r="C102" s="97"/>
    </row>
    <row r="103" spans="1:3" ht="14.25">
      <c r="A103" s="93" t="s">
        <v>222</v>
      </c>
      <c r="B103" s="96">
        <v>0</v>
      </c>
      <c r="C103" s="97"/>
    </row>
    <row r="104" spans="1:3" ht="14.25">
      <c r="A104" s="93" t="s">
        <v>223</v>
      </c>
      <c r="B104" s="94">
        <f>SUM(B105:B118)</f>
        <v>170</v>
      </c>
      <c r="C104" s="97">
        <v>65.13409961685824</v>
      </c>
    </row>
    <row r="105" spans="1:3" ht="14.25">
      <c r="A105" s="93" t="s">
        <v>161</v>
      </c>
      <c r="B105" s="96">
        <v>98</v>
      </c>
      <c r="C105" s="97">
        <v>52.12765957446809</v>
      </c>
    </row>
    <row r="106" spans="1:3" ht="14.25">
      <c r="A106" s="93" t="s">
        <v>162</v>
      </c>
      <c r="B106" s="96">
        <v>18</v>
      </c>
      <c r="C106" s="97">
        <v>40.909090909090914</v>
      </c>
    </row>
    <row r="107" spans="1:3" ht="14.25">
      <c r="A107" s="93" t="s">
        <v>163</v>
      </c>
      <c r="B107" s="96">
        <v>0</v>
      </c>
      <c r="C107" s="97"/>
    </row>
    <row r="108" spans="1:3" ht="14.25">
      <c r="A108" s="93" t="s">
        <v>224</v>
      </c>
      <c r="B108" s="96">
        <v>0</v>
      </c>
      <c r="C108" s="97"/>
    </row>
    <row r="109" spans="1:3" ht="14.25">
      <c r="A109" s="98" t="s">
        <v>225</v>
      </c>
      <c r="B109" s="96">
        <v>0</v>
      </c>
      <c r="C109" s="97"/>
    </row>
    <row r="110" spans="1:3" ht="14.25">
      <c r="A110" s="93" t="s">
        <v>226</v>
      </c>
      <c r="B110" s="96">
        <v>0</v>
      </c>
      <c r="C110" s="97"/>
    </row>
    <row r="111" spans="1:3" ht="14.25">
      <c r="A111" s="93" t="s">
        <v>227</v>
      </c>
      <c r="B111" s="96">
        <v>0</v>
      </c>
      <c r="C111" s="97"/>
    </row>
    <row r="112" spans="1:3" ht="14.25">
      <c r="A112" s="93" t="s">
        <v>228</v>
      </c>
      <c r="B112" s="96">
        <v>0</v>
      </c>
      <c r="C112" s="97"/>
    </row>
    <row r="113" spans="1:3" ht="14.25">
      <c r="A113" s="93" t="s">
        <v>229</v>
      </c>
      <c r="B113" s="96">
        <v>0</v>
      </c>
      <c r="C113" s="97"/>
    </row>
    <row r="114" spans="1:3" ht="14.25">
      <c r="A114" s="93" t="s">
        <v>230</v>
      </c>
      <c r="B114" s="96">
        <v>0</v>
      </c>
      <c r="C114" s="97"/>
    </row>
    <row r="115" spans="1:3" ht="14.25">
      <c r="A115" s="93" t="s">
        <v>231</v>
      </c>
      <c r="B115" s="96">
        <v>0</v>
      </c>
      <c r="C115" s="97"/>
    </row>
    <row r="116" spans="1:3" ht="14.25">
      <c r="A116" s="98" t="s">
        <v>232</v>
      </c>
      <c r="B116" s="96">
        <v>0</v>
      </c>
      <c r="C116" s="97"/>
    </row>
    <row r="117" spans="1:3" ht="14.25">
      <c r="A117" s="93" t="s">
        <v>170</v>
      </c>
      <c r="B117" s="96">
        <v>54</v>
      </c>
      <c r="C117" s="97">
        <v>207.6923076923077</v>
      </c>
    </row>
    <row r="118" spans="1:3" ht="14.25">
      <c r="A118" s="93" t="s">
        <v>233</v>
      </c>
      <c r="B118" s="96">
        <v>0</v>
      </c>
      <c r="C118" s="97">
        <v>0</v>
      </c>
    </row>
    <row r="119" spans="1:3" ht="14.25">
      <c r="A119" s="93" t="s">
        <v>234</v>
      </c>
      <c r="B119" s="94">
        <f>SUM(B120:B127)</f>
        <v>543</v>
      </c>
      <c r="C119" s="97">
        <v>103.82409177820269</v>
      </c>
    </row>
    <row r="120" spans="1:3" ht="14.25">
      <c r="A120" s="93" t="s">
        <v>161</v>
      </c>
      <c r="B120" s="96">
        <v>450</v>
      </c>
      <c r="C120" s="97">
        <v>105.63380281690141</v>
      </c>
    </row>
    <row r="121" spans="1:3" ht="14.25">
      <c r="A121" s="93" t="s">
        <v>162</v>
      </c>
      <c r="B121" s="96">
        <v>8</v>
      </c>
      <c r="C121" s="97">
        <v>72.72727272727273</v>
      </c>
    </row>
    <row r="122" spans="1:3" ht="14.25">
      <c r="A122" s="93" t="s">
        <v>163</v>
      </c>
      <c r="B122" s="96">
        <v>0</v>
      </c>
      <c r="C122" s="97"/>
    </row>
    <row r="123" spans="1:3" ht="14.25">
      <c r="A123" s="98" t="s">
        <v>235</v>
      </c>
      <c r="B123" s="96">
        <v>0</v>
      </c>
      <c r="C123" s="97"/>
    </row>
    <row r="124" spans="1:3" ht="14.25">
      <c r="A124" s="93" t="s">
        <v>236</v>
      </c>
      <c r="B124" s="96">
        <v>0</v>
      </c>
      <c r="C124" s="97"/>
    </row>
    <row r="125" spans="1:3" ht="14.25">
      <c r="A125" s="93" t="s">
        <v>237</v>
      </c>
      <c r="B125" s="96">
        <v>0</v>
      </c>
      <c r="C125" s="97"/>
    </row>
    <row r="126" spans="1:3" ht="14.25">
      <c r="A126" s="93" t="s">
        <v>170</v>
      </c>
      <c r="B126" s="96">
        <v>8</v>
      </c>
      <c r="C126" s="97"/>
    </row>
    <row r="127" spans="1:3" ht="14.25">
      <c r="A127" s="93" t="s">
        <v>238</v>
      </c>
      <c r="B127" s="96">
        <v>77</v>
      </c>
      <c r="C127" s="97">
        <v>89.53488372093024</v>
      </c>
    </row>
    <row r="128" spans="1:3" ht="14.25">
      <c r="A128" s="93" t="s">
        <v>239</v>
      </c>
      <c r="B128" s="94">
        <f>SUM(B129:B138)</f>
        <v>1685</v>
      </c>
      <c r="C128" s="97">
        <v>120.52932761087267</v>
      </c>
    </row>
    <row r="129" spans="1:3" ht="14.25">
      <c r="A129" s="93" t="s">
        <v>161</v>
      </c>
      <c r="B129" s="96">
        <v>401</v>
      </c>
      <c r="C129" s="97">
        <v>96.39423076923077</v>
      </c>
    </row>
    <row r="130" spans="1:3" ht="14.25">
      <c r="A130" s="98" t="s">
        <v>162</v>
      </c>
      <c r="B130" s="96">
        <v>775</v>
      </c>
      <c r="C130" s="97">
        <v>138.88888888888889</v>
      </c>
    </row>
    <row r="131" spans="1:3" ht="14.25">
      <c r="A131" s="93" t="s">
        <v>163</v>
      </c>
      <c r="B131" s="96">
        <v>4</v>
      </c>
      <c r="C131" s="97"/>
    </row>
    <row r="132" spans="1:3" ht="14.25">
      <c r="A132" s="93" t="s">
        <v>240</v>
      </c>
      <c r="B132" s="96">
        <v>0</v>
      </c>
      <c r="C132" s="97">
        <v>0</v>
      </c>
    </row>
    <row r="133" spans="1:3" ht="14.25">
      <c r="A133" s="93" t="s">
        <v>241</v>
      </c>
      <c r="B133" s="96">
        <v>0</v>
      </c>
      <c r="C133" s="97"/>
    </row>
    <row r="134" spans="1:3" ht="14.25">
      <c r="A134" s="93" t="s">
        <v>242</v>
      </c>
      <c r="B134" s="96">
        <v>0</v>
      </c>
      <c r="C134" s="97"/>
    </row>
    <row r="135" spans="1:3" ht="14.25">
      <c r="A135" s="93" t="s">
        <v>243</v>
      </c>
      <c r="B135" s="96">
        <v>0</v>
      </c>
      <c r="C135" s="97"/>
    </row>
    <row r="136" spans="1:3" ht="14.25">
      <c r="A136" s="93" t="s">
        <v>244</v>
      </c>
      <c r="B136" s="96">
        <v>15</v>
      </c>
      <c r="C136" s="97"/>
    </row>
    <row r="137" spans="1:3" ht="14.25">
      <c r="A137" s="98" t="s">
        <v>170</v>
      </c>
      <c r="B137" s="96">
        <v>462</v>
      </c>
      <c r="C137" s="97">
        <v>143.47826086956522</v>
      </c>
    </row>
    <row r="138" spans="1:3" ht="14.25">
      <c r="A138" s="93" t="s">
        <v>245</v>
      </c>
      <c r="B138" s="96">
        <v>28</v>
      </c>
      <c r="C138" s="97">
        <v>29.78723404255319</v>
      </c>
    </row>
    <row r="139" spans="1:3" ht="14.25">
      <c r="A139" s="93" t="s">
        <v>246</v>
      </c>
      <c r="B139" s="94">
        <f>SUM(B140:B150)</f>
        <v>0</v>
      </c>
      <c r="C139" s="97"/>
    </row>
    <row r="140" spans="1:3" ht="14.25">
      <c r="A140" s="93" t="s">
        <v>161</v>
      </c>
      <c r="B140" s="96">
        <v>0</v>
      </c>
      <c r="C140" s="97"/>
    </row>
    <row r="141" spans="1:3" ht="14.25">
      <c r="A141" s="93" t="s">
        <v>162</v>
      </c>
      <c r="B141" s="96">
        <v>0</v>
      </c>
      <c r="C141" s="97"/>
    </row>
    <row r="142" spans="1:3" ht="14.25">
      <c r="A142" s="93" t="s">
        <v>163</v>
      </c>
      <c r="B142" s="96">
        <v>0</v>
      </c>
      <c r="C142" s="97"/>
    </row>
    <row r="143" spans="1:3" ht="14.25">
      <c r="A143" s="93" t="s">
        <v>247</v>
      </c>
      <c r="B143" s="96">
        <v>0</v>
      </c>
      <c r="C143" s="97"/>
    </row>
    <row r="144" spans="1:3" ht="14.25">
      <c r="A144" s="98" t="s">
        <v>248</v>
      </c>
      <c r="B144" s="96">
        <v>0</v>
      </c>
      <c r="C144" s="97"/>
    </row>
    <row r="145" spans="1:3" ht="14.25">
      <c r="A145" s="93" t="s">
        <v>249</v>
      </c>
      <c r="B145" s="96">
        <v>0</v>
      </c>
      <c r="C145" s="97"/>
    </row>
    <row r="146" spans="1:3" ht="14.25">
      <c r="A146" s="93" t="s">
        <v>250</v>
      </c>
      <c r="B146" s="96">
        <v>0</v>
      </c>
      <c r="C146" s="97"/>
    </row>
    <row r="147" spans="1:3" ht="14.25">
      <c r="A147" s="93" t="s">
        <v>251</v>
      </c>
      <c r="B147" s="96">
        <v>0</v>
      </c>
      <c r="C147" s="97"/>
    </row>
    <row r="148" spans="1:3" ht="14.25">
      <c r="A148" s="93" t="s">
        <v>252</v>
      </c>
      <c r="B148" s="96">
        <v>0</v>
      </c>
      <c r="C148" s="97"/>
    </row>
    <row r="149" spans="1:3" ht="14.25">
      <c r="A149" s="93" t="s">
        <v>170</v>
      </c>
      <c r="B149" s="96">
        <v>0</v>
      </c>
      <c r="C149" s="97"/>
    </row>
    <row r="150" spans="1:3" ht="14.25">
      <c r="A150" s="93" t="s">
        <v>253</v>
      </c>
      <c r="B150" s="96">
        <v>0</v>
      </c>
      <c r="C150" s="97"/>
    </row>
    <row r="151" spans="1:3" ht="14.25">
      <c r="A151" s="98" t="s">
        <v>254</v>
      </c>
      <c r="B151" s="94">
        <f>SUM(B152:B160)</f>
        <v>1255</v>
      </c>
      <c r="C151" s="97">
        <v>103.03776683087027</v>
      </c>
    </row>
    <row r="152" spans="1:3" ht="14.25">
      <c r="A152" s="93" t="s">
        <v>161</v>
      </c>
      <c r="B152" s="96">
        <v>905</v>
      </c>
      <c r="C152" s="97">
        <v>76.11438183347352</v>
      </c>
    </row>
    <row r="153" spans="1:3" ht="14.25">
      <c r="A153" s="93" t="s">
        <v>162</v>
      </c>
      <c r="B153" s="96">
        <v>198</v>
      </c>
      <c r="C153" s="97">
        <v>1414.2857142857142</v>
      </c>
    </row>
    <row r="154" spans="1:3" ht="14.25">
      <c r="A154" s="93" t="s">
        <v>163</v>
      </c>
      <c r="B154" s="96">
        <v>0</v>
      </c>
      <c r="C154" s="97"/>
    </row>
    <row r="155" spans="1:3" ht="14.25">
      <c r="A155" s="93" t="s">
        <v>255</v>
      </c>
      <c r="B155" s="96">
        <v>108</v>
      </c>
      <c r="C155" s="97"/>
    </row>
    <row r="156" spans="1:3" ht="14.25">
      <c r="A156" s="93" t="s">
        <v>256</v>
      </c>
      <c r="B156" s="96">
        <v>14</v>
      </c>
      <c r="C156" s="97"/>
    </row>
    <row r="157" spans="1:3" ht="14.25">
      <c r="A157" s="93" t="s">
        <v>257</v>
      </c>
      <c r="B157" s="96">
        <v>10</v>
      </c>
      <c r="C157" s="97"/>
    </row>
    <row r="158" spans="1:3" ht="14.25">
      <c r="A158" s="98" t="s">
        <v>204</v>
      </c>
      <c r="B158" s="96">
        <v>18</v>
      </c>
      <c r="C158" s="97"/>
    </row>
    <row r="159" spans="1:3" ht="14.25">
      <c r="A159" s="93" t="s">
        <v>170</v>
      </c>
      <c r="B159" s="96">
        <v>0</v>
      </c>
      <c r="C159" s="97"/>
    </row>
    <row r="160" spans="1:3" ht="14.25">
      <c r="A160" s="93" t="s">
        <v>258</v>
      </c>
      <c r="B160" s="96">
        <v>2</v>
      </c>
      <c r="C160" s="97">
        <v>13.333333333333334</v>
      </c>
    </row>
    <row r="161" spans="1:3" ht="14.25">
      <c r="A161" s="93" t="s">
        <v>259</v>
      </c>
      <c r="B161" s="94">
        <f>SUM(B162:B173)</f>
        <v>221</v>
      </c>
      <c r="C161" s="97">
        <v>1052.3809523809523</v>
      </c>
    </row>
    <row r="162" spans="1:3" ht="14.25">
      <c r="A162" s="93" t="s">
        <v>161</v>
      </c>
      <c r="B162" s="96">
        <v>0</v>
      </c>
      <c r="C162" s="97"/>
    </row>
    <row r="163" spans="1:3" ht="14.25">
      <c r="A163" s="93" t="s">
        <v>162</v>
      </c>
      <c r="B163" s="96">
        <v>0</v>
      </c>
      <c r="C163" s="97"/>
    </row>
    <row r="164" spans="1:3" ht="14.25">
      <c r="A164" s="93" t="s">
        <v>163</v>
      </c>
      <c r="B164" s="96">
        <v>0</v>
      </c>
      <c r="C164" s="97"/>
    </row>
    <row r="165" spans="1:3" ht="14.25">
      <c r="A165" s="98" t="s">
        <v>260</v>
      </c>
      <c r="B165" s="96">
        <v>0</v>
      </c>
      <c r="C165" s="97"/>
    </row>
    <row r="166" spans="1:3" ht="14.25">
      <c r="A166" s="93" t="s">
        <v>261</v>
      </c>
      <c r="B166" s="96">
        <v>0</v>
      </c>
      <c r="C166" s="97"/>
    </row>
    <row r="167" spans="1:3" ht="14.25">
      <c r="A167" s="93" t="s">
        <v>262</v>
      </c>
      <c r="B167" s="96">
        <v>0</v>
      </c>
      <c r="C167" s="97"/>
    </row>
    <row r="168" spans="1:3" ht="14.25">
      <c r="A168" s="93" t="s">
        <v>263</v>
      </c>
      <c r="B168" s="96">
        <v>0</v>
      </c>
      <c r="C168" s="97"/>
    </row>
    <row r="169" spans="1:3" ht="14.25">
      <c r="A169" s="93" t="s">
        <v>264</v>
      </c>
      <c r="B169" s="96">
        <v>221</v>
      </c>
      <c r="C169" s="97">
        <v>1052.3809523809523</v>
      </c>
    </row>
    <row r="170" spans="1:3" ht="14.25">
      <c r="A170" s="93" t="s">
        <v>265</v>
      </c>
      <c r="B170" s="96">
        <v>0</v>
      </c>
      <c r="C170" s="97"/>
    </row>
    <row r="171" spans="1:3" ht="14.25">
      <c r="A171" s="93" t="s">
        <v>204</v>
      </c>
      <c r="B171" s="96">
        <v>0</v>
      </c>
      <c r="C171" s="97"/>
    </row>
    <row r="172" spans="1:3" ht="14.25">
      <c r="A172" s="98" t="s">
        <v>170</v>
      </c>
      <c r="B172" s="96">
        <v>0</v>
      </c>
      <c r="C172" s="97"/>
    </row>
    <row r="173" spans="1:3" ht="14.25">
      <c r="A173" s="93" t="s">
        <v>266</v>
      </c>
      <c r="B173" s="96">
        <v>0</v>
      </c>
      <c r="C173" s="97"/>
    </row>
    <row r="174" spans="1:3" ht="14.25">
      <c r="A174" s="93" t="s">
        <v>267</v>
      </c>
      <c r="B174" s="94">
        <f>SUM(B175:B180)</f>
        <v>103</v>
      </c>
      <c r="C174" s="97">
        <v>103</v>
      </c>
    </row>
    <row r="175" spans="1:3" ht="14.25">
      <c r="A175" s="93" t="s">
        <v>161</v>
      </c>
      <c r="B175" s="96">
        <v>0</v>
      </c>
      <c r="C175" s="97"/>
    </row>
    <row r="176" spans="1:3" ht="14.25">
      <c r="A176" s="93" t="s">
        <v>162</v>
      </c>
      <c r="B176" s="96">
        <v>0</v>
      </c>
      <c r="C176" s="97"/>
    </row>
    <row r="177" spans="1:3" ht="14.25">
      <c r="A177" s="93" t="s">
        <v>163</v>
      </c>
      <c r="B177" s="96">
        <v>0</v>
      </c>
      <c r="C177" s="97"/>
    </row>
    <row r="178" spans="1:3" ht="14.25">
      <c r="A178" s="93" t="s">
        <v>268</v>
      </c>
      <c r="B178" s="96">
        <v>103</v>
      </c>
      <c r="C178" s="97">
        <v>103</v>
      </c>
    </row>
    <row r="179" spans="1:3" ht="14.25">
      <c r="A179" s="98" t="s">
        <v>170</v>
      </c>
      <c r="B179" s="96">
        <v>0</v>
      </c>
      <c r="C179" s="97"/>
    </row>
    <row r="180" spans="1:3" ht="14.25">
      <c r="A180" s="93" t="s">
        <v>269</v>
      </c>
      <c r="B180" s="96">
        <v>0</v>
      </c>
      <c r="C180" s="97"/>
    </row>
    <row r="181" spans="1:3" ht="14.25">
      <c r="A181" s="93" t="s">
        <v>270</v>
      </c>
      <c r="B181" s="94">
        <f>SUM(B182:B187)</f>
        <v>114</v>
      </c>
      <c r="C181" s="97">
        <v>106.54205607476635</v>
      </c>
    </row>
    <row r="182" spans="1:3" ht="14.25">
      <c r="A182" s="93" t="s">
        <v>161</v>
      </c>
      <c r="B182" s="96">
        <v>97</v>
      </c>
      <c r="C182" s="97">
        <v>114.11764705882352</v>
      </c>
    </row>
    <row r="183" spans="1:3" ht="14.25">
      <c r="A183" s="93" t="s">
        <v>162</v>
      </c>
      <c r="B183" s="96">
        <v>13</v>
      </c>
      <c r="C183" s="97">
        <v>100</v>
      </c>
    </row>
    <row r="184" spans="1:3" ht="14.25">
      <c r="A184" s="93" t="s">
        <v>163</v>
      </c>
      <c r="B184" s="96">
        <v>0</v>
      </c>
      <c r="C184" s="97"/>
    </row>
    <row r="185" spans="1:3" ht="14.25">
      <c r="A185" s="93" t="s">
        <v>271</v>
      </c>
      <c r="B185" s="96">
        <v>4</v>
      </c>
      <c r="C185" s="97">
        <v>66.66666666666666</v>
      </c>
    </row>
    <row r="186" spans="1:3" ht="14.25">
      <c r="A186" s="98" t="s">
        <v>170</v>
      </c>
      <c r="B186" s="96">
        <v>0</v>
      </c>
      <c r="C186" s="97"/>
    </row>
    <row r="187" spans="1:3" ht="14.25">
      <c r="A187" s="93" t="s">
        <v>272</v>
      </c>
      <c r="B187" s="96">
        <v>0</v>
      </c>
      <c r="C187" s="97">
        <v>0</v>
      </c>
    </row>
    <row r="188" spans="1:3" ht="14.25">
      <c r="A188" s="93" t="s">
        <v>273</v>
      </c>
      <c r="B188" s="94">
        <f>SUM(B189:B196)</f>
        <v>120</v>
      </c>
      <c r="C188" s="97">
        <v>105.26315789473684</v>
      </c>
    </row>
    <row r="189" spans="1:3" ht="14.25">
      <c r="A189" s="93" t="s">
        <v>161</v>
      </c>
      <c r="B189" s="96">
        <v>27</v>
      </c>
      <c r="C189" s="97">
        <v>96.42857142857143</v>
      </c>
    </row>
    <row r="190" spans="1:3" ht="14.25">
      <c r="A190" s="93" t="s">
        <v>162</v>
      </c>
      <c r="B190" s="96">
        <v>24</v>
      </c>
      <c r="C190" s="97">
        <v>120</v>
      </c>
    </row>
    <row r="191" spans="1:3" ht="14.25">
      <c r="A191" s="93" t="s">
        <v>163</v>
      </c>
      <c r="B191" s="96">
        <v>0</v>
      </c>
      <c r="C191" s="97">
        <v>0</v>
      </c>
    </row>
    <row r="192" spans="1:3" ht="14.25">
      <c r="A192" s="93" t="s">
        <v>274</v>
      </c>
      <c r="B192" s="96">
        <v>0</v>
      </c>
      <c r="C192" s="97"/>
    </row>
    <row r="193" spans="1:3" ht="14.25">
      <c r="A193" s="98" t="s">
        <v>275</v>
      </c>
      <c r="B193" s="96">
        <v>63</v>
      </c>
      <c r="C193" s="97">
        <v>118.86792452830188</v>
      </c>
    </row>
    <row r="194" spans="1:3" ht="14.25">
      <c r="A194" s="93" t="s">
        <v>276</v>
      </c>
      <c r="B194" s="96">
        <v>6</v>
      </c>
      <c r="C194" s="97">
        <v>150</v>
      </c>
    </row>
    <row r="195" spans="1:3" ht="14.25">
      <c r="A195" s="93" t="s">
        <v>170</v>
      </c>
      <c r="B195" s="96">
        <v>0</v>
      </c>
      <c r="C195" s="97"/>
    </row>
    <row r="196" spans="1:3" ht="14.25">
      <c r="A196" s="93" t="s">
        <v>277</v>
      </c>
      <c r="B196" s="96">
        <v>0</v>
      </c>
      <c r="C196" s="97"/>
    </row>
    <row r="197" spans="1:3" ht="14.25">
      <c r="A197" s="93" t="s">
        <v>278</v>
      </c>
      <c r="B197" s="94">
        <f>SUM(B198:B202)</f>
        <v>120</v>
      </c>
      <c r="C197" s="97">
        <v>116.50485436893203</v>
      </c>
    </row>
    <row r="198" spans="1:3" ht="14.25">
      <c r="A198" s="93" t="s">
        <v>161</v>
      </c>
      <c r="B198" s="96">
        <v>0</v>
      </c>
      <c r="C198" s="97"/>
    </row>
    <row r="199" spans="1:3" ht="14.25">
      <c r="A199" s="93" t="s">
        <v>162</v>
      </c>
      <c r="B199" s="96">
        <v>0</v>
      </c>
      <c r="C199" s="97"/>
    </row>
    <row r="200" spans="1:3" ht="14.25">
      <c r="A200" s="98" t="s">
        <v>163</v>
      </c>
      <c r="B200" s="96">
        <v>0</v>
      </c>
      <c r="C200" s="97"/>
    </row>
    <row r="201" spans="1:3" ht="14.25">
      <c r="A201" s="93" t="s">
        <v>279</v>
      </c>
      <c r="B201" s="96">
        <v>120</v>
      </c>
      <c r="C201" s="97">
        <v>116.50485436893203</v>
      </c>
    </row>
    <row r="202" spans="1:3" ht="14.25">
      <c r="A202" s="93" t="s">
        <v>280</v>
      </c>
      <c r="B202" s="96">
        <v>0</v>
      </c>
      <c r="C202" s="97"/>
    </row>
    <row r="203" spans="1:3" ht="14.25">
      <c r="A203" s="93" t="s">
        <v>281</v>
      </c>
      <c r="B203" s="94">
        <f>SUM(B204:B209)</f>
        <v>50</v>
      </c>
      <c r="C203" s="97">
        <v>113.63636363636364</v>
      </c>
    </row>
    <row r="204" spans="1:3" ht="14.25">
      <c r="A204" s="93" t="s">
        <v>161</v>
      </c>
      <c r="B204" s="96">
        <v>10</v>
      </c>
      <c r="C204" s="97">
        <v>333.33333333333337</v>
      </c>
    </row>
    <row r="205" spans="1:3" ht="14.25">
      <c r="A205" s="93" t="s">
        <v>162</v>
      </c>
      <c r="B205" s="96">
        <v>0</v>
      </c>
      <c r="C205" s="97"/>
    </row>
    <row r="206" spans="1:3" ht="14.25">
      <c r="A206" s="93" t="s">
        <v>163</v>
      </c>
      <c r="B206" s="96">
        <v>0</v>
      </c>
      <c r="C206" s="97"/>
    </row>
    <row r="207" spans="1:3" ht="14.25">
      <c r="A207" s="98" t="s">
        <v>175</v>
      </c>
      <c r="B207" s="96">
        <v>0</v>
      </c>
      <c r="C207" s="97"/>
    </row>
    <row r="208" spans="1:3" ht="14.25">
      <c r="A208" s="93" t="s">
        <v>170</v>
      </c>
      <c r="B208" s="96">
        <v>0</v>
      </c>
      <c r="C208" s="97"/>
    </row>
    <row r="209" spans="1:3" ht="14.25">
      <c r="A209" s="93" t="s">
        <v>282</v>
      </c>
      <c r="B209" s="96">
        <v>40</v>
      </c>
      <c r="C209" s="97">
        <v>97.5609756097561</v>
      </c>
    </row>
    <row r="210" spans="1:3" ht="14.25">
      <c r="A210" s="93" t="s">
        <v>283</v>
      </c>
      <c r="B210" s="94">
        <f>SUM(B211:B217)</f>
        <v>361</v>
      </c>
      <c r="C210" s="97">
        <v>79.86725663716814</v>
      </c>
    </row>
    <row r="211" spans="1:3" ht="14.25">
      <c r="A211" s="93" t="s">
        <v>161</v>
      </c>
      <c r="B211" s="96">
        <v>204</v>
      </c>
      <c r="C211" s="97">
        <v>99.51219512195122</v>
      </c>
    </row>
    <row r="212" spans="1:3" ht="14.25">
      <c r="A212" s="93" t="s">
        <v>162</v>
      </c>
      <c r="B212" s="96">
        <v>95</v>
      </c>
      <c r="C212" s="97">
        <v>94.05940594059405</v>
      </c>
    </row>
    <row r="213" spans="1:3" ht="14.25">
      <c r="A213" s="93" t="s">
        <v>163</v>
      </c>
      <c r="B213" s="96">
        <v>0</v>
      </c>
      <c r="C213" s="97"/>
    </row>
    <row r="214" spans="1:3" ht="14.25">
      <c r="A214" s="98" t="s">
        <v>284</v>
      </c>
      <c r="B214" s="96">
        <v>0</v>
      </c>
      <c r="C214" s="97"/>
    </row>
    <row r="215" spans="1:3" ht="14.25">
      <c r="A215" s="93" t="s">
        <v>285</v>
      </c>
      <c r="B215" s="96">
        <v>0</v>
      </c>
      <c r="C215" s="97"/>
    </row>
    <row r="216" spans="1:3" ht="14.25">
      <c r="A216" s="93" t="s">
        <v>170</v>
      </c>
      <c r="B216" s="96">
        <v>0</v>
      </c>
      <c r="C216" s="97"/>
    </row>
    <row r="217" spans="1:3" ht="14.25">
      <c r="A217" s="93" t="s">
        <v>286</v>
      </c>
      <c r="B217" s="96">
        <v>62</v>
      </c>
      <c r="C217" s="97">
        <v>42.465753424657535</v>
      </c>
    </row>
    <row r="218" spans="1:3" ht="14.25">
      <c r="A218" s="93" t="s">
        <v>287</v>
      </c>
      <c r="B218" s="94">
        <f>SUM(B219:B224)</f>
        <v>1104</v>
      </c>
      <c r="C218" s="97">
        <v>131.27229488703924</v>
      </c>
    </row>
    <row r="219" spans="1:3" ht="14.25">
      <c r="A219" s="93" t="s">
        <v>161</v>
      </c>
      <c r="B219" s="96">
        <v>687</v>
      </c>
      <c r="C219" s="97">
        <v>123.56115107913669</v>
      </c>
    </row>
    <row r="220" spans="1:3" ht="14.25">
      <c r="A220" s="93" t="s">
        <v>162</v>
      </c>
      <c r="B220" s="96">
        <v>295</v>
      </c>
      <c r="C220" s="97">
        <v>141.8269230769231</v>
      </c>
    </row>
    <row r="221" spans="1:3" ht="14.25">
      <c r="A221" s="98" t="s">
        <v>163</v>
      </c>
      <c r="B221" s="96">
        <v>0</v>
      </c>
      <c r="C221" s="97"/>
    </row>
    <row r="222" spans="1:3" ht="14.25">
      <c r="A222" s="93" t="s">
        <v>288</v>
      </c>
      <c r="B222" s="96">
        <v>3</v>
      </c>
      <c r="C222" s="97">
        <v>60</v>
      </c>
    </row>
    <row r="223" spans="1:3" ht="14.25">
      <c r="A223" s="93" t="s">
        <v>170</v>
      </c>
      <c r="B223" s="96">
        <v>115</v>
      </c>
      <c r="C223" s="97">
        <v>179.6875</v>
      </c>
    </row>
    <row r="224" spans="1:3" ht="14.25">
      <c r="A224" s="93" t="s">
        <v>289</v>
      </c>
      <c r="B224" s="96">
        <v>4</v>
      </c>
      <c r="C224" s="97">
        <v>50</v>
      </c>
    </row>
    <row r="225" spans="1:3" ht="14.25">
      <c r="A225" s="93" t="s">
        <v>290</v>
      </c>
      <c r="B225" s="94">
        <f>SUM(B226:B230)</f>
        <v>347</v>
      </c>
      <c r="C225" s="97">
        <v>109.81012658227849</v>
      </c>
    </row>
    <row r="226" spans="1:3" ht="14.25">
      <c r="A226" s="93" t="s">
        <v>161</v>
      </c>
      <c r="B226" s="96">
        <v>211</v>
      </c>
      <c r="C226" s="97">
        <v>97.68518518518519</v>
      </c>
    </row>
    <row r="227" spans="1:3" ht="14.25">
      <c r="A227" s="93" t="s">
        <v>162</v>
      </c>
      <c r="B227" s="96">
        <v>115</v>
      </c>
      <c r="C227" s="97">
        <v>171.6417910447761</v>
      </c>
    </row>
    <row r="228" spans="1:3" ht="14.25">
      <c r="A228" s="98" t="s">
        <v>163</v>
      </c>
      <c r="B228" s="96">
        <v>0</v>
      </c>
      <c r="C228" s="97"/>
    </row>
    <row r="229" spans="1:3" ht="14.25">
      <c r="A229" s="93" t="s">
        <v>170</v>
      </c>
      <c r="B229" s="96">
        <v>21</v>
      </c>
      <c r="C229" s="97">
        <v>150</v>
      </c>
    </row>
    <row r="230" spans="1:3" ht="14.25">
      <c r="A230" s="93" t="s">
        <v>291</v>
      </c>
      <c r="B230" s="96">
        <v>0</v>
      </c>
      <c r="C230" s="97">
        <v>0</v>
      </c>
    </row>
    <row r="231" spans="1:3" ht="14.25">
      <c r="A231" s="93" t="s">
        <v>292</v>
      </c>
      <c r="B231" s="94">
        <f>SUM(B232:B236)</f>
        <v>311</v>
      </c>
      <c r="C231" s="97">
        <v>109.12280701754386</v>
      </c>
    </row>
    <row r="232" spans="1:3" ht="14.25">
      <c r="A232" s="93" t="s">
        <v>161</v>
      </c>
      <c r="B232" s="96">
        <v>177</v>
      </c>
      <c r="C232" s="97">
        <v>114.19354838709677</v>
      </c>
    </row>
    <row r="233" spans="1:3" ht="14.25">
      <c r="A233" s="93" t="s">
        <v>162</v>
      </c>
      <c r="B233" s="96">
        <v>70</v>
      </c>
      <c r="C233" s="97">
        <v>80.45977011494253</v>
      </c>
    </row>
    <row r="234" spans="1:3" ht="14.25">
      <c r="A234" s="93" t="s">
        <v>163</v>
      </c>
      <c r="B234" s="96">
        <v>0</v>
      </c>
      <c r="C234" s="97"/>
    </row>
    <row r="235" spans="1:3" ht="14.25">
      <c r="A235" s="98" t="s">
        <v>170</v>
      </c>
      <c r="B235" s="96">
        <v>64</v>
      </c>
      <c r="C235" s="97">
        <v>177.77777777777777</v>
      </c>
    </row>
    <row r="236" spans="1:3" ht="14.25">
      <c r="A236" s="93" t="s">
        <v>293</v>
      </c>
      <c r="B236" s="96">
        <v>0</v>
      </c>
      <c r="C236" s="97">
        <v>0</v>
      </c>
    </row>
    <row r="237" spans="1:3" ht="14.25">
      <c r="A237" s="93" t="s">
        <v>294</v>
      </c>
      <c r="B237" s="94">
        <f>SUM(B238:B242)</f>
        <v>155</v>
      </c>
      <c r="C237" s="97">
        <v>120.15503875968992</v>
      </c>
    </row>
    <row r="238" spans="1:3" ht="14.25">
      <c r="A238" s="93" t="s">
        <v>161</v>
      </c>
      <c r="B238" s="96">
        <v>118</v>
      </c>
      <c r="C238" s="97">
        <v>131.11111111111111</v>
      </c>
    </row>
    <row r="239" spans="1:3" ht="14.25">
      <c r="A239" s="93" t="s">
        <v>162</v>
      </c>
      <c r="B239" s="96">
        <v>15</v>
      </c>
      <c r="C239" s="97">
        <v>100</v>
      </c>
    </row>
    <row r="240" spans="1:3" ht="14.25">
      <c r="A240" s="93" t="s">
        <v>163</v>
      </c>
      <c r="B240" s="96">
        <v>8</v>
      </c>
      <c r="C240" s="97">
        <v>88.88888888888889</v>
      </c>
    </row>
    <row r="241" spans="1:3" ht="14.25">
      <c r="A241" s="93" t="s">
        <v>170</v>
      </c>
      <c r="B241" s="96">
        <v>14</v>
      </c>
      <c r="C241" s="97">
        <v>100</v>
      </c>
    </row>
    <row r="242" spans="1:3" ht="14.25">
      <c r="A242" s="98" t="s">
        <v>295</v>
      </c>
      <c r="B242" s="96">
        <v>0</v>
      </c>
      <c r="C242" s="97">
        <v>0</v>
      </c>
    </row>
    <row r="243" spans="1:3" ht="14.25">
      <c r="A243" s="93" t="s">
        <v>296</v>
      </c>
      <c r="B243" s="94">
        <f>SUM(B244:B248)</f>
        <v>0</v>
      </c>
      <c r="C243" s="97"/>
    </row>
    <row r="244" spans="1:3" ht="14.25">
      <c r="A244" s="93" t="s">
        <v>161</v>
      </c>
      <c r="B244" s="96">
        <v>0</v>
      </c>
      <c r="C244" s="97"/>
    </row>
    <row r="245" spans="1:3" ht="14.25">
      <c r="A245" s="93" t="s">
        <v>162</v>
      </c>
      <c r="B245" s="96">
        <v>0</v>
      </c>
      <c r="C245" s="97"/>
    </row>
    <row r="246" spans="1:3" ht="14.25">
      <c r="A246" s="93" t="s">
        <v>163</v>
      </c>
      <c r="B246" s="96">
        <v>0</v>
      </c>
      <c r="C246" s="97"/>
    </row>
    <row r="247" spans="1:3" ht="14.25">
      <c r="A247" s="93" t="s">
        <v>170</v>
      </c>
      <c r="B247" s="96">
        <v>0</v>
      </c>
      <c r="C247" s="97"/>
    </row>
    <row r="248" spans="1:3" ht="14.25">
      <c r="A248" s="93" t="s">
        <v>297</v>
      </c>
      <c r="B248" s="96">
        <v>0</v>
      </c>
      <c r="C248" s="97"/>
    </row>
    <row r="249" spans="1:3" ht="14.25">
      <c r="A249" s="98" t="s">
        <v>298</v>
      </c>
      <c r="B249" s="94">
        <f>SUM(B250:B254)</f>
        <v>1366</v>
      </c>
      <c r="C249" s="97">
        <v>110.2502017756255</v>
      </c>
    </row>
    <row r="250" spans="1:3" ht="14.25">
      <c r="A250" s="93" t="s">
        <v>161</v>
      </c>
      <c r="B250" s="96">
        <v>645</v>
      </c>
      <c r="C250" s="97">
        <v>113.95759717314489</v>
      </c>
    </row>
    <row r="251" spans="1:3" ht="14.25">
      <c r="A251" s="93" t="s">
        <v>162</v>
      </c>
      <c r="B251" s="96">
        <v>512</v>
      </c>
      <c r="C251" s="97">
        <v>120.75471698113208</v>
      </c>
    </row>
    <row r="252" spans="1:3" ht="14.25">
      <c r="A252" s="93" t="s">
        <v>163</v>
      </c>
      <c r="B252" s="96">
        <v>0</v>
      </c>
      <c r="C252" s="97"/>
    </row>
    <row r="253" spans="1:3" ht="14.25">
      <c r="A253" s="93" t="s">
        <v>170</v>
      </c>
      <c r="B253" s="96">
        <v>175</v>
      </c>
      <c r="C253" s="97">
        <v>87.06467661691542</v>
      </c>
    </row>
    <row r="254" spans="1:3" ht="14.25">
      <c r="A254" s="93" t="s">
        <v>299</v>
      </c>
      <c r="B254" s="96">
        <v>34</v>
      </c>
      <c r="C254" s="97">
        <v>70.83333333333334</v>
      </c>
    </row>
    <row r="255" spans="1:3" ht="14.25">
      <c r="A255" s="93" t="s">
        <v>300</v>
      </c>
      <c r="B255" s="94">
        <f>SUM(B256:B257)</f>
        <v>131</v>
      </c>
      <c r="C255" s="97">
        <v>55.04201680672269</v>
      </c>
    </row>
    <row r="256" spans="1:3" ht="14.25">
      <c r="A256" s="98" t="s">
        <v>301</v>
      </c>
      <c r="B256" s="96">
        <v>0</v>
      </c>
      <c r="C256" s="97"/>
    </row>
    <row r="257" spans="1:3" ht="14.25">
      <c r="A257" s="93" t="s">
        <v>302</v>
      </c>
      <c r="B257" s="96">
        <v>131</v>
      </c>
      <c r="C257" s="97">
        <v>55.04201680672269</v>
      </c>
    </row>
    <row r="258" spans="1:3" ht="14.25">
      <c r="A258" s="93" t="s">
        <v>303</v>
      </c>
      <c r="B258" s="94">
        <f>B259+B266+B269+B276+B282+B286+B288+B293</f>
        <v>0</v>
      </c>
      <c r="C258" s="97"/>
    </row>
    <row r="259" spans="1:3" ht="14.25">
      <c r="A259" s="93" t="s">
        <v>304</v>
      </c>
      <c r="B259" s="94">
        <f>SUM(B260:B265)</f>
        <v>0</v>
      </c>
      <c r="C259" s="97"/>
    </row>
    <row r="260" spans="1:3" ht="14.25">
      <c r="A260" s="93" t="s">
        <v>161</v>
      </c>
      <c r="B260" s="96">
        <v>0</v>
      </c>
      <c r="C260" s="97"/>
    </row>
    <row r="261" spans="1:3" ht="14.25">
      <c r="A261" s="93" t="s">
        <v>162</v>
      </c>
      <c r="B261" s="96">
        <v>0</v>
      </c>
      <c r="C261" s="97"/>
    </row>
    <row r="262" spans="1:3" ht="14.25">
      <c r="A262" s="93" t="s">
        <v>163</v>
      </c>
      <c r="B262" s="96">
        <v>0</v>
      </c>
      <c r="C262" s="97"/>
    </row>
    <row r="263" spans="1:3" ht="14.25">
      <c r="A263" s="98" t="s">
        <v>288</v>
      </c>
      <c r="B263" s="96">
        <v>0</v>
      </c>
      <c r="C263" s="97"/>
    </row>
    <row r="264" spans="1:3" ht="14.25">
      <c r="A264" s="93" t="s">
        <v>170</v>
      </c>
      <c r="B264" s="96">
        <v>0</v>
      </c>
      <c r="C264" s="97"/>
    </row>
    <row r="265" spans="1:3" ht="14.25">
      <c r="A265" s="93" t="s">
        <v>305</v>
      </c>
      <c r="B265" s="96">
        <v>0</v>
      </c>
      <c r="C265" s="97"/>
    </row>
    <row r="266" spans="1:3" ht="14.25">
      <c r="A266" s="93" t="s">
        <v>306</v>
      </c>
      <c r="B266" s="94">
        <f>SUM(B267:B268)</f>
        <v>0</v>
      </c>
      <c r="C266" s="97"/>
    </row>
    <row r="267" spans="1:3" ht="14.25">
      <c r="A267" s="93" t="s">
        <v>307</v>
      </c>
      <c r="B267" s="96">
        <v>0</v>
      </c>
      <c r="C267" s="97"/>
    </row>
    <row r="268" spans="1:3" ht="14.25">
      <c r="A268" s="93" t="s">
        <v>308</v>
      </c>
      <c r="B268" s="96">
        <v>0</v>
      </c>
      <c r="C268" s="97"/>
    </row>
    <row r="269" spans="1:3" ht="14.25">
      <c r="A269" s="93" t="s">
        <v>309</v>
      </c>
      <c r="B269" s="94">
        <f>SUM(B270:B275)</f>
        <v>0</v>
      </c>
      <c r="C269" s="97"/>
    </row>
    <row r="270" spans="1:3" ht="14.25">
      <c r="A270" s="98" t="s">
        <v>310</v>
      </c>
      <c r="B270" s="96">
        <v>0</v>
      </c>
      <c r="C270" s="97"/>
    </row>
    <row r="271" spans="1:3" ht="14.25">
      <c r="A271" s="93" t="s">
        <v>311</v>
      </c>
      <c r="B271" s="96">
        <v>0</v>
      </c>
      <c r="C271" s="97"/>
    </row>
    <row r="272" spans="1:3" ht="14.25">
      <c r="A272" s="93" t="s">
        <v>312</v>
      </c>
      <c r="B272" s="96">
        <v>0</v>
      </c>
      <c r="C272" s="97"/>
    </row>
    <row r="273" spans="1:3" ht="14.25">
      <c r="A273" s="93" t="s">
        <v>313</v>
      </c>
      <c r="B273" s="96">
        <v>0</v>
      </c>
      <c r="C273" s="97"/>
    </row>
    <row r="274" spans="1:3" ht="14.25">
      <c r="A274" s="93" t="s">
        <v>314</v>
      </c>
      <c r="B274" s="96">
        <v>0</v>
      </c>
      <c r="C274" s="97"/>
    </row>
    <row r="275" spans="1:3" ht="14.25">
      <c r="A275" s="93" t="s">
        <v>315</v>
      </c>
      <c r="B275" s="96">
        <v>0</v>
      </c>
      <c r="C275" s="97"/>
    </row>
    <row r="276" spans="1:3" ht="14.25">
      <c r="A276" s="93" t="s">
        <v>316</v>
      </c>
      <c r="B276" s="94">
        <f>SUM(B277:B281)</f>
        <v>0</v>
      </c>
      <c r="C276" s="97"/>
    </row>
    <row r="277" spans="1:3" ht="14.25">
      <c r="A277" s="98" t="s">
        <v>317</v>
      </c>
      <c r="B277" s="96">
        <v>0</v>
      </c>
      <c r="C277" s="97"/>
    </row>
    <row r="278" spans="1:3" ht="14.25">
      <c r="A278" s="93" t="s">
        <v>318</v>
      </c>
      <c r="B278" s="96">
        <v>0</v>
      </c>
      <c r="C278" s="97"/>
    </row>
    <row r="279" spans="1:3" ht="14.25">
      <c r="A279" s="93" t="s">
        <v>319</v>
      </c>
      <c r="B279" s="96">
        <v>0</v>
      </c>
      <c r="C279" s="97"/>
    </row>
    <row r="280" spans="1:3" ht="14.25">
      <c r="A280" s="93" t="s">
        <v>320</v>
      </c>
      <c r="B280" s="96">
        <v>0</v>
      </c>
      <c r="C280" s="97"/>
    </row>
    <row r="281" spans="1:3" ht="14.25">
      <c r="A281" s="93" t="s">
        <v>321</v>
      </c>
      <c r="B281" s="96">
        <v>0</v>
      </c>
      <c r="C281" s="97"/>
    </row>
    <row r="282" spans="1:3" ht="14.25">
      <c r="A282" s="93" t="s">
        <v>322</v>
      </c>
      <c r="B282" s="94">
        <f>SUM(B283:B285)</f>
        <v>0</v>
      </c>
      <c r="C282" s="97"/>
    </row>
    <row r="283" spans="1:3" ht="14.25">
      <c r="A283" s="93" t="s">
        <v>323</v>
      </c>
      <c r="B283" s="96">
        <v>0</v>
      </c>
      <c r="C283" s="97"/>
    </row>
    <row r="284" spans="1:3" ht="14.25">
      <c r="A284" s="98" t="s">
        <v>324</v>
      </c>
      <c r="B284" s="96">
        <v>0</v>
      </c>
      <c r="C284" s="97"/>
    </row>
    <row r="285" spans="1:3" ht="14.25">
      <c r="A285" s="93" t="s">
        <v>325</v>
      </c>
      <c r="B285" s="96">
        <v>0</v>
      </c>
      <c r="C285" s="97"/>
    </row>
    <row r="286" spans="1:3" ht="14.25">
      <c r="A286" s="93" t="s">
        <v>326</v>
      </c>
      <c r="B286" s="94">
        <f>B287</f>
        <v>0</v>
      </c>
      <c r="C286" s="97"/>
    </row>
    <row r="287" spans="1:3" ht="14.25">
      <c r="A287" s="93" t="s">
        <v>327</v>
      </c>
      <c r="B287" s="96">
        <v>0</v>
      </c>
      <c r="C287" s="97"/>
    </row>
    <row r="288" spans="1:3" ht="14.25">
      <c r="A288" s="93" t="s">
        <v>328</v>
      </c>
      <c r="B288" s="94">
        <f>SUM(B289:B292)</f>
        <v>0</v>
      </c>
      <c r="C288" s="97"/>
    </row>
    <row r="289" spans="1:3" ht="14.25">
      <c r="A289" s="93" t="s">
        <v>329</v>
      </c>
      <c r="B289" s="96">
        <v>0</v>
      </c>
      <c r="C289" s="97"/>
    </row>
    <row r="290" spans="1:3" ht="14.25">
      <c r="A290" s="93" t="s">
        <v>330</v>
      </c>
      <c r="B290" s="96">
        <v>0</v>
      </c>
      <c r="C290" s="97"/>
    </row>
    <row r="291" spans="1:3" ht="14.25">
      <c r="A291" s="98" t="s">
        <v>331</v>
      </c>
      <c r="B291" s="96">
        <v>0</v>
      </c>
      <c r="C291" s="97"/>
    </row>
    <row r="292" spans="1:3" ht="14.25">
      <c r="A292" s="93" t="s">
        <v>332</v>
      </c>
      <c r="B292" s="96">
        <v>0</v>
      </c>
      <c r="C292" s="97"/>
    </row>
    <row r="293" spans="1:3" ht="14.25">
      <c r="A293" s="93" t="s">
        <v>333</v>
      </c>
      <c r="B293" s="94">
        <f aca="true" t="shared" si="0" ref="B293:B298">B294</f>
        <v>0</v>
      </c>
      <c r="C293" s="97"/>
    </row>
    <row r="294" spans="1:3" ht="14.25">
      <c r="A294" s="93" t="s">
        <v>334</v>
      </c>
      <c r="B294" s="96">
        <v>0</v>
      </c>
      <c r="C294" s="97"/>
    </row>
    <row r="295" spans="1:3" ht="14.25">
      <c r="A295" s="93" t="s">
        <v>335</v>
      </c>
      <c r="B295" s="94">
        <f>SUM(B296,B298,B300,B302,B311)</f>
        <v>0</v>
      </c>
      <c r="C295" s="97"/>
    </row>
    <row r="296" spans="1:3" ht="14.25">
      <c r="A296" s="93" t="s">
        <v>336</v>
      </c>
      <c r="B296" s="94">
        <f t="shared" si="0"/>
        <v>0</v>
      </c>
      <c r="C296" s="97"/>
    </row>
    <row r="297" spans="1:3" ht="14.25">
      <c r="A297" s="93" t="s">
        <v>337</v>
      </c>
      <c r="B297" s="96">
        <v>0</v>
      </c>
      <c r="C297" s="97"/>
    </row>
    <row r="298" spans="1:3" ht="14.25">
      <c r="A298" s="98" t="s">
        <v>338</v>
      </c>
      <c r="B298" s="94">
        <f t="shared" si="0"/>
        <v>0</v>
      </c>
      <c r="C298" s="97"/>
    </row>
    <row r="299" spans="1:3" ht="14.25">
      <c r="A299" s="93" t="s">
        <v>339</v>
      </c>
      <c r="B299" s="96">
        <v>0</v>
      </c>
      <c r="C299" s="97"/>
    </row>
    <row r="300" spans="1:3" ht="14.25">
      <c r="A300" s="93" t="s">
        <v>340</v>
      </c>
      <c r="B300" s="94">
        <f>B301</f>
        <v>0</v>
      </c>
      <c r="C300" s="97"/>
    </row>
    <row r="301" spans="1:3" ht="14.25">
      <c r="A301" s="93" t="s">
        <v>341</v>
      </c>
      <c r="B301" s="96">
        <v>0</v>
      </c>
      <c r="C301" s="97"/>
    </row>
    <row r="302" spans="1:3" ht="14.25">
      <c r="A302" s="93" t="s">
        <v>342</v>
      </c>
      <c r="B302" s="94">
        <f>SUM(B303:B310)</f>
        <v>0</v>
      </c>
      <c r="C302" s="97"/>
    </row>
    <row r="303" spans="1:3" ht="14.25">
      <c r="A303" s="93" t="s">
        <v>343</v>
      </c>
      <c r="B303" s="96"/>
      <c r="C303" s="97"/>
    </row>
    <row r="304" spans="1:3" ht="14.25">
      <c r="A304" s="93" t="s">
        <v>344</v>
      </c>
      <c r="B304" s="96"/>
      <c r="C304" s="97"/>
    </row>
    <row r="305" spans="1:3" ht="14.25">
      <c r="A305" s="98" t="s">
        <v>345</v>
      </c>
      <c r="B305" s="96"/>
      <c r="C305" s="97"/>
    </row>
    <row r="306" spans="1:3" ht="14.25">
      <c r="A306" s="93" t="s">
        <v>346</v>
      </c>
      <c r="B306" s="96"/>
      <c r="C306" s="97"/>
    </row>
    <row r="307" spans="1:3" ht="14.25">
      <c r="A307" s="93" t="s">
        <v>347</v>
      </c>
      <c r="B307" s="96"/>
      <c r="C307" s="97"/>
    </row>
    <row r="308" spans="1:3" ht="14.25">
      <c r="A308" s="93" t="s">
        <v>348</v>
      </c>
      <c r="B308" s="96"/>
      <c r="C308" s="97"/>
    </row>
    <row r="309" spans="1:3" ht="14.25">
      <c r="A309" s="93" t="s">
        <v>349</v>
      </c>
      <c r="B309" s="96"/>
      <c r="C309" s="97"/>
    </row>
    <row r="310" spans="1:3" ht="14.25">
      <c r="A310" s="93" t="s">
        <v>350</v>
      </c>
      <c r="B310" s="96"/>
      <c r="C310" s="97"/>
    </row>
    <row r="311" spans="1:3" ht="14.25">
      <c r="A311" s="93" t="s">
        <v>351</v>
      </c>
      <c r="B311" s="94"/>
      <c r="C311" s="97"/>
    </row>
    <row r="312" spans="1:3" ht="14.25">
      <c r="A312" s="98" t="s">
        <v>352</v>
      </c>
      <c r="B312" s="96"/>
      <c r="C312" s="97"/>
    </row>
    <row r="313" spans="1:3" ht="14.25">
      <c r="A313" s="93" t="s">
        <v>353</v>
      </c>
      <c r="B313" s="94">
        <f>B314+B324+B346+B353+B365+B374+B388+B397+B406+B414+B422+B431</f>
        <v>8397</v>
      </c>
      <c r="C313" s="97">
        <v>102.81509169489547</v>
      </c>
    </row>
    <row r="314" spans="1:3" ht="14.25">
      <c r="A314" s="93" t="s">
        <v>354</v>
      </c>
      <c r="B314" s="94">
        <f>SUM(B315:B323)</f>
        <v>335</v>
      </c>
      <c r="C314" s="97">
        <v>119.21708185053382</v>
      </c>
    </row>
    <row r="315" spans="1:3" ht="14.25">
      <c r="A315" s="93" t="s">
        <v>355</v>
      </c>
      <c r="B315" s="96">
        <v>0</v>
      </c>
      <c r="C315" s="97"/>
    </row>
    <row r="316" spans="1:3" ht="14.25">
      <c r="A316" s="93" t="s">
        <v>356</v>
      </c>
      <c r="B316" s="96">
        <v>0</v>
      </c>
      <c r="C316" s="97"/>
    </row>
    <row r="317" spans="1:3" ht="14.25">
      <c r="A317" s="93" t="s">
        <v>357</v>
      </c>
      <c r="B317" s="96">
        <v>335</v>
      </c>
      <c r="C317" s="97">
        <v>119.21708185053382</v>
      </c>
    </row>
    <row r="318" spans="1:3" ht="14.25">
      <c r="A318" s="93" t="s">
        <v>358</v>
      </c>
      <c r="B318" s="96">
        <v>0</v>
      </c>
      <c r="C318" s="97"/>
    </row>
    <row r="319" spans="1:3" ht="14.25">
      <c r="A319" s="98" t="s">
        <v>359</v>
      </c>
      <c r="B319" s="96">
        <v>0</v>
      </c>
      <c r="C319" s="97"/>
    </row>
    <row r="320" spans="1:3" ht="14.25">
      <c r="A320" s="93" t="s">
        <v>360</v>
      </c>
      <c r="B320" s="96">
        <v>0</v>
      </c>
      <c r="C320" s="97"/>
    </row>
    <row r="321" spans="1:3" ht="14.25">
      <c r="A321" s="93" t="s">
        <v>361</v>
      </c>
      <c r="B321" s="96">
        <v>0</v>
      </c>
      <c r="C321" s="97"/>
    </row>
    <row r="322" spans="1:3" ht="14.25">
      <c r="A322" s="93" t="s">
        <v>362</v>
      </c>
      <c r="B322" s="96">
        <v>0</v>
      </c>
      <c r="C322" s="97"/>
    </row>
    <row r="323" spans="1:3" ht="14.25">
      <c r="A323" s="93" t="s">
        <v>363</v>
      </c>
      <c r="B323" s="96">
        <v>0</v>
      </c>
      <c r="C323" s="97"/>
    </row>
    <row r="324" spans="1:3" ht="14.25">
      <c r="A324" s="93" t="s">
        <v>364</v>
      </c>
      <c r="B324" s="94">
        <f>SUM(B325:B345)</f>
        <v>1624</v>
      </c>
      <c r="C324" s="97">
        <v>84.23236514522821</v>
      </c>
    </row>
    <row r="325" spans="1:3" ht="14.25">
      <c r="A325" s="93" t="s">
        <v>161</v>
      </c>
      <c r="B325" s="96">
        <v>0</v>
      </c>
      <c r="C325" s="97"/>
    </row>
    <row r="326" spans="1:3" ht="14.25">
      <c r="A326" s="98" t="s">
        <v>162</v>
      </c>
      <c r="B326" s="96">
        <v>0</v>
      </c>
      <c r="C326" s="97"/>
    </row>
    <row r="327" spans="1:3" ht="14.25">
      <c r="A327" s="93" t="s">
        <v>163</v>
      </c>
      <c r="B327" s="96">
        <v>0</v>
      </c>
      <c r="C327" s="97"/>
    </row>
    <row r="328" spans="1:3" ht="14.25">
      <c r="A328" s="93" t="s">
        <v>365</v>
      </c>
      <c r="B328" s="96">
        <v>47</v>
      </c>
      <c r="C328" s="97">
        <v>7.654723127035831</v>
      </c>
    </row>
    <row r="329" spans="1:3" ht="14.25">
      <c r="A329" s="93" t="s">
        <v>366</v>
      </c>
      <c r="B329" s="96">
        <v>0</v>
      </c>
      <c r="C329" s="97"/>
    </row>
    <row r="330" spans="1:3" ht="14.25">
      <c r="A330" s="93" t="s">
        <v>367</v>
      </c>
      <c r="B330" s="96">
        <v>0</v>
      </c>
      <c r="C330" s="97"/>
    </row>
    <row r="331" spans="1:3" ht="14.25">
      <c r="A331" s="93" t="s">
        <v>368</v>
      </c>
      <c r="B331" s="96">
        <v>0</v>
      </c>
      <c r="C331" s="97"/>
    </row>
    <row r="332" spans="1:3" ht="14.25">
      <c r="A332" s="93" t="s">
        <v>369</v>
      </c>
      <c r="B332" s="96">
        <v>0</v>
      </c>
      <c r="C332" s="97"/>
    </row>
    <row r="333" spans="1:3" ht="14.25">
      <c r="A333" s="98" t="s">
        <v>370</v>
      </c>
      <c r="B333" s="96">
        <v>0</v>
      </c>
      <c r="C333" s="97"/>
    </row>
    <row r="334" spans="1:3" ht="14.25">
      <c r="A334" s="93" t="s">
        <v>371</v>
      </c>
      <c r="B334" s="96">
        <v>0</v>
      </c>
      <c r="C334" s="97"/>
    </row>
    <row r="335" spans="1:3" ht="14.25">
      <c r="A335" s="93" t="s">
        <v>372</v>
      </c>
      <c r="B335" s="96">
        <v>140</v>
      </c>
      <c r="C335" s="97">
        <v>119.65811965811966</v>
      </c>
    </row>
    <row r="336" spans="1:3" ht="14.25">
      <c r="A336" s="93" t="s">
        <v>373</v>
      </c>
      <c r="B336" s="96">
        <v>0</v>
      </c>
      <c r="C336" s="97"/>
    </row>
    <row r="337" spans="1:3" ht="14.25">
      <c r="A337" s="93" t="s">
        <v>374</v>
      </c>
      <c r="B337" s="96">
        <v>0</v>
      </c>
      <c r="C337" s="97"/>
    </row>
    <row r="338" spans="1:3" ht="14.25">
      <c r="A338" s="93" t="s">
        <v>375</v>
      </c>
      <c r="B338" s="96">
        <v>0</v>
      </c>
      <c r="C338" s="97"/>
    </row>
    <row r="339" spans="1:3" ht="14.25">
      <c r="A339" s="93" t="s">
        <v>376</v>
      </c>
      <c r="B339" s="96">
        <v>0</v>
      </c>
      <c r="C339" s="97"/>
    </row>
    <row r="340" spans="1:3" ht="14.25">
      <c r="A340" s="98" t="s">
        <v>377</v>
      </c>
      <c r="B340" s="96">
        <v>0</v>
      </c>
      <c r="C340" s="97"/>
    </row>
    <row r="341" spans="1:3" ht="14.25">
      <c r="A341" s="93" t="s">
        <v>378</v>
      </c>
      <c r="B341" s="96">
        <v>0</v>
      </c>
      <c r="C341" s="97"/>
    </row>
    <row r="342" spans="1:3" ht="14.25">
      <c r="A342" s="93" t="s">
        <v>379</v>
      </c>
      <c r="B342" s="96">
        <v>0</v>
      </c>
      <c r="C342" s="97"/>
    </row>
    <row r="343" spans="1:3" ht="14.25">
      <c r="A343" s="93" t="s">
        <v>204</v>
      </c>
      <c r="B343" s="96">
        <v>0</v>
      </c>
      <c r="C343" s="97"/>
    </row>
    <row r="344" spans="1:3" ht="14.25">
      <c r="A344" s="93" t="s">
        <v>170</v>
      </c>
      <c r="B344" s="96">
        <v>0</v>
      </c>
      <c r="C344" s="97"/>
    </row>
    <row r="345" spans="1:3" ht="14.25">
      <c r="A345" s="93" t="s">
        <v>380</v>
      </c>
      <c r="B345" s="96">
        <v>1437</v>
      </c>
      <c r="C345" s="97">
        <v>120.0501253132832</v>
      </c>
    </row>
    <row r="346" spans="1:3" ht="14.25">
      <c r="A346" s="93" t="s">
        <v>381</v>
      </c>
      <c r="B346" s="94">
        <f>SUM(B347:B352)</f>
        <v>0</v>
      </c>
      <c r="C346" s="97"/>
    </row>
    <row r="347" spans="1:3" ht="14.25">
      <c r="A347" s="98" t="s">
        <v>161</v>
      </c>
      <c r="B347" s="96">
        <v>0</v>
      </c>
      <c r="C347" s="97"/>
    </row>
    <row r="348" spans="1:3" ht="14.25">
      <c r="A348" s="93" t="s">
        <v>162</v>
      </c>
      <c r="B348" s="96">
        <v>0</v>
      </c>
      <c r="C348" s="97"/>
    </row>
    <row r="349" spans="1:3" ht="14.25">
      <c r="A349" s="93" t="s">
        <v>163</v>
      </c>
      <c r="B349" s="96">
        <v>0</v>
      </c>
      <c r="C349" s="95"/>
    </row>
    <row r="350" spans="1:3" ht="14.25">
      <c r="A350" s="93" t="s">
        <v>382</v>
      </c>
      <c r="B350" s="96">
        <v>0</v>
      </c>
      <c r="C350" s="97"/>
    </row>
    <row r="351" spans="1:3" ht="14.25">
      <c r="A351" s="93" t="s">
        <v>170</v>
      </c>
      <c r="B351" s="96">
        <v>0</v>
      </c>
      <c r="C351" s="97"/>
    </row>
    <row r="352" spans="1:3" ht="14.25">
      <c r="A352" s="93" t="s">
        <v>383</v>
      </c>
      <c r="B352" s="96">
        <v>0</v>
      </c>
      <c r="C352" s="97"/>
    </row>
    <row r="353" spans="1:3" ht="14.25">
      <c r="A353" s="93" t="s">
        <v>384</v>
      </c>
      <c r="B353" s="94">
        <f>SUM(B354:B364)</f>
        <v>2732</v>
      </c>
      <c r="C353" s="97">
        <v>143.11157674174962</v>
      </c>
    </row>
    <row r="354" spans="1:3" ht="14.25">
      <c r="A354" s="98" t="s">
        <v>161</v>
      </c>
      <c r="B354" s="96">
        <v>1846</v>
      </c>
      <c r="C354" s="97">
        <v>120.10409889394926</v>
      </c>
    </row>
    <row r="355" spans="1:3" ht="14.25">
      <c r="A355" s="93" t="s">
        <v>162</v>
      </c>
      <c r="B355" s="96">
        <v>30</v>
      </c>
      <c r="C355" s="97">
        <v>15.463917525773196</v>
      </c>
    </row>
    <row r="356" spans="1:3" ht="14.25">
      <c r="A356" s="93" t="s">
        <v>163</v>
      </c>
      <c r="B356" s="96">
        <v>0</v>
      </c>
      <c r="C356" s="97"/>
    </row>
    <row r="357" spans="1:3" ht="14.25">
      <c r="A357" s="93" t="s">
        <v>385</v>
      </c>
      <c r="B357" s="96">
        <v>0</v>
      </c>
      <c r="C357" s="97"/>
    </row>
    <row r="358" spans="1:3" ht="14.25">
      <c r="A358" s="93" t="s">
        <v>386</v>
      </c>
      <c r="B358" s="96">
        <v>0</v>
      </c>
      <c r="C358" s="97"/>
    </row>
    <row r="359" spans="1:3" ht="14.25">
      <c r="A359" s="93" t="s">
        <v>387</v>
      </c>
      <c r="B359" s="96">
        <v>0</v>
      </c>
      <c r="C359" s="97"/>
    </row>
    <row r="360" spans="1:3" ht="14.25">
      <c r="A360" s="93" t="s">
        <v>388</v>
      </c>
      <c r="B360" s="96">
        <v>0</v>
      </c>
      <c r="C360" s="97"/>
    </row>
    <row r="361" spans="1:3" ht="14.25">
      <c r="A361" s="98" t="s">
        <v>389</v>
      </c>
      <c r="B361" s="96">
        <v>0</v>
      </c>
      <c r="C361" s="97"/>
    </row>
    <row r="362" spans="1:3" ht="14.25">
      <c r="A362" s="93" t="s">
        <v>390</v>
      </c>
      <c r="B362" s="96">
        <v>0</v>
      </c>
      <c r="C362" s="97"/>
    </row>
    <row r="363" spans="1:3" ht="14.25">
      <c r="A363" s="93" t="s">
        <v>170</v>
      </c>
      <c r="B363" s="96">
        <v>0</v>
      </c>
      <c r="C363" s="97"/>
    </row>
    <row r="364" spans="1:3" ht="14.25">
      <c r="A364" s="93" t="s">
        <v>391</v>
      </c>
      <c r="B364" s="96">
        <v>856</v>
      </c>
      <c r="C364" s="97">
        <v>480.8988764044944</v>
      </c>
    </row>
    <row r="365" spans="1:3" ht="14.25">
      <c r="A365" s="93" t="s">
        <v>392</v>
      </c>
      <c r="B365" s="94">
        <f>SUM(B366:B373)</f>
        <v>2513</v>
      </c>
      <c r="C365" s="97">
        <v>111.09637488947834</v>
      </c>
    </row>
    <row r="366" spans="1:3" ht="14.25">
      <c r="A366" s="93" t="s">
        <v>161</v>
      </c>
      <c r="B366" s="96">
        <v>1847</v>
      </c>
      <c r="C366" s="97">
        <v>119.70187945560595</v>
      </c>
    </row>
    <row r="367" spans="1:3" ht="14.25">
      <c r="A367" s="93" t="s">
        <v>162</v>
      </c>
      <c r="B367" s="96">
        <v>68</v>
      </c>
      <c r="C367" s="97">
        <v>24.817518248175183</v>
      </c>
    </row>
    <row r="368" spans="1:3" ht="14.25">
      <c r="A368" s="98" t="s">
        <v>163</v>
      </c>
      <c r="B368" s="96">
        <v>0</v>
      </c>
      <c r="C368" s="97"/>
    </row>
    <row r="369" spans="1:3" ht="14.25">
      <c r="A369" s="93" t="s">
        <v>393</v>
      </c>
      <c r="B369" s="96">
        <v>0</v>
      </c>
      <c r="C369" s="97"/>
    </row>
    <row r="370" spans="1:3" ht="14.25">
      <c r="A370" s="93" t="s">
        <v>394</v>
      </c>
      <c r="B370" s="96">
        <v>0</v>
      </c>
      <c r="C370" s="97"/>
    </row>
    <row r="371" spans="1:3" ht="14.25">
      <c r="A371" s="93" t="s">
        <v>395</v>
      </c>
      <c r="B371" s="96">
        <v>0</v>
      </c>
      <c r="C371" s="97"/>
    </row>
    <row r="372" spans="1:3" ht="14.25">
      <c r="A372" s="93" t="s">
        <v>170</v>
      </c>
      <c r="B372" s="96">
        <v>0</v>
      </c>
      <c r="C372" s="97"/>
    </row>
    <row r="373" spans="1:3" ht="14.25">
      <c r="A373" s="93" t="s">
        <v>396</v>
      </c>
      <c r="B373" s="96">
        <v>598</v>
      </c>
      <c r="C373" s="97">
        <v>134.38202247191012</v>
      </c>
    </row>
    <row r="374" spans="1:3" ht="14.25">
      <c r="A374" s="93" t="s">
        <v>397</v>
      </c>
      <c r="B374" s="94">
        <f>SUM(B375:B387)</f>
        <v>1193</v>
      </c>
      <c r="C374" s="97">
        <v>119.3</v>
      </c>
    </row>
    <row r="375" spans="1:3" ht="14.25">
      <c r="A375" s="98" t="s">
        <v>161</v>
      </c>
      <c r="B375" s="96">
        <v>707</v>
      </c>
      <c r="C375" s="97">
        <v>122.74305555555556</v>
      </c>
    </row>
    <row r="376" spans="1:3" ht="14.25">
      <c r="A376" s="93" t="s">
        <v>162</v>
      </c>
      <c r="B376" s="96">
        <v>43</v>
      </c>
      <c r="C376" s="97">
        <v>17.479674796747968</v>
      </c>
    </row>
    <row r="377" spans="1:3" ht="14.25">
      <c r="A377" s="93" t="s">
        <v>163</v>
      </c>
      <c r="B377" s="96">
        <v>0</v>
      </c>
      <c r="C377" s="97"/>
    </row>
    <row r="378" spans="1:3" ht="14.25">
      <c r="A378" s="93" t="s">
        <v>398</v>
      </c>
      <c r="B378" s="96">
        <v>20</v>
      </c>
      <c r="C378" s="97">
        <v>200</v>
      </c>
    </row>
    <row r="379" spans="1:3" ht="14.25">
      <c r="A379" s="93" t="s">
        <v>399</v>
      </c>
      <c r="B379" s="96">
        <v>28</v>
      </c>
      <c r="C379" s="97">
        <v>254.54545454545453</v>
      </c>
    </row>
    <row r="380" spans="1:3" ht="14.25">
      <c r="A380" s="93" t="s">
        <v>400</v>
      </c>
      <c r="B380" s="96">
        <v>102</v>
      </c>
      <c r="C380" s="97">
        <v>105.15463917525774</v>
      </c>
    </row>
    <row r="381" spans="1:3" ht="14.25">
      <c r="A381" s="93" t="s">
        <v>401</v>
      </c>
      <c r="B381" s="96">
        <v>63</v>
      </c>
      <c r="C381" s="97">
        <v>180</v>
      </c>
    </row>
    <row r="382" spans="1:3" ht="14.25">
      <c r="A382" s="98" t="s">
        <v>402</v>
      </c>
      <c r="B382" s="96">
        <v>0</v>
      </c>
      <c r="C382" s="97"/>
    </row>
    <row r="383" spans="1:3" ht="14.25">
      <c r="A383" s="93" t="s">
        <v>403</v>
      </c>
      <c r="B383" s="96">
        <v>0</v>
      </c>
      <c r="C383" s="97"/>
    </row>
    <row r="384" spans="1:3" ht="14.25">
      <c r="A384" s="93" t="s">
        <v>404</v>
      </c>
      <c r="B384" s="96">
        <v>215</v>
      </c>
      <c r="C384" s="97"/>
    </row>
    <row r="385" spans="1:3" ht="14.25">
      <c r="A385" s="93" t="s">
        <v>405</v>
      </c>
      <c r="B385" s="96">
        <v>0</v>
      </c>
      <c r="C385" s="97">
        <v>0</v>
      </c>
    </row>
    <row r="386" spans="1:3" ht="14.25">
      <c r="A386" s="93" t="s">
        <v>170</v>
      </c>
      <c r="B386" s="96">
        <v>0</v>
      </c>
      <c r="C386" s="97"/>
    </row>
    <row r="387" spans="1:3" ht="14.25">
      <c r="A387" s="93" t="s">
        <v>406</v>
      </c>
      <c r="B387" s="96">
        <v>15</v>
      </c>
      <c r="C387" s="97"/>
    </row>
    <row r="388" spans="1:3" ht="14.25">
      <c r="A388" s="93" t="s">
        <v>407</v>
      </c>
      <c r="B388" s="94">
        <f>SUM(B389:B396)</f>
        <v>0</v>
      </c>
      <c r="C388" s="97"/>
    </row>
    <row r="389" spans="1:3" ht="14.25">
      <c r="A389" s="98" t="s">
        <v>161</v>
      </c>
      <c r="B389" s="96">
        <v>0</v>
      </c>
      <c r="C389" s="97"/>
    </row>
    <row r="390" spans="1:3" ht="14.25">
      <c r="A390" s="93" t="s">
        <v>162</v>
      </c>
      <c r="B390" s="96">
        <v>0</v>
      </c>
      <c r="C390" s="97"/>
    </row>
    <row r="391" spans="1:3" ht="14.25">
      <c r="A391" s="93" t="s">
        <v>163</v>
      </c>
      <c r="B391" s="96">
        <v>0</v>
      </c>
      <c r="C391" s="97"/>
    </row>
    <row r="392" spans="1:3" ht="14.25">
      <c r="A392" s="93" t="s">
        <v>408</v>
      </c>
      <c r="B392" s="96">
        <v>0</v>
      </c>
      <c r="C392" s="97"/>
    </row>
    <row r="393" spans="1:3" ht="14.25">
      <c r="A393" s="93" t="s">
        <v>409</v>
      </c>
      <c r="B393" s="96">
        <v>0</v>
      </c>
      <c r="C393" s="97"/>
    </row>
    <row r="394" spans="1:3" ht="14.25">
      <c r="A394" s="93" t="s">
        <v>410</v>
      </c>
      <c r="B394" s="96">
        <v>0</v>
      </c>
      <c r="C394" s="97"/>
    </row>
    <row r="395" spans="1:3" ht="14.25">
      <c r="A395" s="93" t="s">
        <v>170</v>
      </c>
      <c r="B395" s="96">
        <v>0</v>
      </c>
      <c r="C395" s="97"/>
    </row>
    <row r="396" spans="1:3" ht="14.25">
      <c r="A396" s="98" t="s">
        <v>411</v>
      </c>
      <c r="B396" s="96">
        <v>0</v>
      </c>
      <c r="C396" s="97"/>
    </row>
    <row r="397" spans="1:3" ht="14.25">
      <c r="A397" s="93" t="s">
        <v>412</v>
      </c>
      <c r="B397" s="94">
        <f>SUM(B398:B405)</f>
        <v>0</v>
      </c>
      <c r="C397" s="97"/>
    </row>
    <row r="398" spans="1:3" ht="14.25">
      <c r="A398" s="93" t="s">
        <v>161</v>
      </c>
      <c r="B398" s="96">
        <v>0</v>
      </c>
      <c r="C398" s="97"/>
    </row>
    <row r="399" spans="1:3" ht="14.25">
      <c r="A399" s="93" t="s">
        <v>162</v>
      </c>
      <c r="B399" s="96">
        <v>0</v>
      </c>
      <c r="C399" s="97"/>
    </row>
    <row r="400" spans="1:3" ht="14.25">
      <c r="A400" s="93" t="s">
        <v>163</v>
      </c>
      <c r="B400" s="96">
        <v>0</v>
      </c>
      <c r="C400" s="97"/>
    </row>
    <row r="401" spans="1:3" ht="14.25">
      <c r="A401" s="93" t="s">
        <v>413</v>
      </c>
      <c r="B401" s="96">
        <v>0</v>
      </c>
      <c r="C401" s="97"/>
    </row>
    <row r="402" spans="1:3" ht="14.25">
      <c r="A402" s="93" t="s">
        <v>414</v>
      </c>
      <c r="B402" s="96">
        <v>0</v>
      </c>
      <c r="C402" s="97"/>
    </row>
    <row r="403" spans="1:3" ht="14.25">
      <c r="A403" s="98" t="s">
        <v>415</v>
      </c>
      <c r="B403" s="96">
        <v>0</v>
      </c>
      <c r="C403" s="97"/>
    </row>
    <row r="404" spans="1:3" ht="14.25">
      <c r="A404" s="93" t="s">
        <v>170</v>
      </c>
      <c r="B404" s="96">
        <v>0</v>
      </c>
      <c r="C404" s="97"/>
    </row>
    <row r="405" spans="1:3" ht="14.25">
      <c r="A405" s="93" t="s">
        <v>416</v>
      </c>
      <c r="B405" s="96">
        <v>0</v>
      </c>
      <c r="C405" s="97"/>
    </row>
    <row r="406" spans="1:3" ht="14.25">
      <c r="A406" s="93" t="s">
        <v>417</v>
      </c>
      <c r="B406" s="94"/>
      <c r="C406" s="97"/>
    </row>
    <row r="407" spans="1:3" ht="14.25">
      <c r="A407" s="93" t="s">
        <v>161</v>
      </c>
      <c r="B407" s="96"/>
      <c r="C407" s="97"/>
    </row>
    <row r="408" spans="1:3" ht="14.25">
      <c r="A408" s="93" t="s">
        <v>162</v>
      </c>
      <c r="B408" s="96"/>
      <c r="C408" s="97"/>
    </row>
    <row r="409" spans="1:3" ht="14.25">
      <c r="A409" s="93" t="s">
        <v>163</v>
      </c>
      <c r="B409" s="96"/>
      <c r="C409" s="97"/>
    </row>
    <row r="410" spans="1:3" ht="14.25">
      <c r="A410" s="98" t="s">
        <v>418</v>
      </c>
      <c r="B410" s="96"/>
      <c r="C410" s="97"/>
    </row>
    <row r="411" spans="1:3" ht="14.25">
      <c r="A411" s="93" t="s">
        <v>419</v>
      </c>
      <c r="B411" s="96"/>
      <c r="C411" s="97"/>
    </row>
    <row r="412" spans="1:3" ht="14.25">
      <c r="A412" s="93" t="s">
        <v>170</v>
      </c>
      <c r="B412" s="96"/>
      <c r="C412" s="97"/>
    </row>
    <row r="413" spans="1:3" ht="14.25">
      <c r="A413" s="93" t="s">
        <v>420</v>
      </c>
      <c r="B413" s="96"/>
      <c r="C413" s="97"/>
    </row>
    <row r="414" spans="1:3" ht="14.25">
      <c r="A414" s="93" t="s">
        <v>421</v>
      </c>
      <c r="B414" s="94"/>
      <c r="C414" s="97"/>
    </row>
    <row r="415" spans="1:3" ht="14.25">
      <c r="A415" s="93" t="s">
        <v>161</v>
      </c>
      <c r="B415" s="96"/>
      <c r="C415" s="97"/>
    </row>
    <row r="416" spans="1:3" ht="14.25">
      <c r="A416" s="93" t="s">
        <v>162</v>
      </c>
      <c r="B416" s="96"/>
      <c r="C416" s="97"/>
    </row>
    <row r="417" spans="1:3" ht="14.25">
      <c r="A417" s="98" t="s">
        <v>422</v>
      </c>
      <c r="B417" s="96"/>
      <c r="C417" s="97"/>
    </row>
    <row r="418" spans="1:3" ht="14.25">
      <c r="A418" s="93" t="s">
        <v>423</v>
      </c>
      <c r="B418" s="96"/>
      <c r="C418" s="97"/>
    </row>
    <row r="419" spans="1:3" ht="14.25">
      <c r="A419" s="93" t="s">
        <v>424</v>
      </c>
      <c r="B419" s="96"/>
      <c r="C419" s="97"/>
    </row>
    <row r="420" spans="1:3" ht="14.25">
      <c r="A420" s="93" t="s">
        <v>377</v>
      </c>
      <c r="B420" s="96"/>
      <c r="C420" s="97"/>
    </row>
    <row r="421" spans="1:3" ht="14.25">
      <c r="A421" s="93" t="s">
        <v>425</v>
      </c>
      <c r="B421" s="96"/>
      <c r="C421" s="97"/>
    </row>
    <row r="422" spans="1:3" ht="14.25">
      <c r="A422" s="93" t="s">
        <v>426</v>
      </c>
      <c r="B422" s="94"/>
      <c r="C422" s="97"/>
    </row>
    <row r="423" spans="1:3" ht="14.25">
      <c r="A423" s="93" t="s">
        <v>427</v>
      </c>
      <c r="B423" s="96"/>
      <c r="C423" s="97"/>
    </row>
    <row r="424" spans="1:3" ht="14.25">
      <c r="A424" s="98" t="s">
        <v>161</v>
      </c>
      <c r="B424" s="96"/>
      <c r="C424" s="97"/>
    </row>
    <row r="425" spans="1:3" ht="14.25">
      <c r="A425" s="93" t="s">
        <v>428</v>
      </c>
      <c r="B425" s="96"/>
      <c r="C425" s="97"/>
    </row>
    <row r="426" spans="1:3" ht="14.25">
      <c r="A426" s="93" t="s">
        <v>429</v>
      </c>
      <c r="B426" s="96"/>
      <c r="C426" s="97"/>
    </row>
    <row r="427" spans="1:3" ht="14.25">
      <c r="A427" s="93" t="s">
        <v>430</v>
      </c>
      <c r="B427" s="96"/>
      <c r="C427" s="97"/>
    </row>
    <row r="428" spans="1:3" ht="14.25">
      <c r="A428" s="93" t="s">
        <v>431</v>
      </c>
      <c r="B428" s="96"/>
      <c r="C428" s="97"/>
    </row>
    <row r="429" spans="1:3" ht="14.25">
      <c r="A429" s="93" t="s">
        <v>432</v>
      </c>
      <c r="B429" s="96"/>
      <c r="C429" s="97"/>
    </row>
    <row r="430" spans="1:3" ht="14.25">
      <c r="A430" s="93" t="s">
        <v>433</v>
      </c>
      <c r="B430" s="96"/>
      <c r="C430" s="97"/>
    </row>
    <row r="431" spans="1:3" ht="14.25">
      <c r="A431" s="98" t="s">
        <v>434</v>
      </c>
      <c r="B431" s="94"/>
      <c r="C431" s="97"/>
    </row>
    <row r="432" spans="1:3" ht="14.25">
      <c r="A432" s="93" t="s">
        <v>435</v>
      </c>
      <c r="B432" s="96"/>
      <c r="C432" s="97"/>
    </row>
    <row r="433" spans="1:3" ht="14.25">
      <c r="A433" s="93" t="s">
        <v>436</v>
      </c>
      <c r="B433" s="96"/>
      <c r="C433" s="97"/>
    </row>
    <row r="434" spans="1:3" ht="14.25">
      <c r="A434" s="93" t="s">
        <v>437</v>
      </c>
      <c r="B434" s="94">
        <f>B435+B440+B449+B456+B462+B466+B470+B474+B480+B487</f>
        <v>81092</v>
      </c>
      <c r="C434" s="97">
        <v>108.59323736190159</v>
      </c>
    </row>
    <row r="435" spans="1:3" ht="14.25">
      <c r="A435" s="93" t="s">
        <v>438</v>
      </c>
      <c r="B435" s="94">
        <f>SUM(B436:B439)</f>
        <v>629</v>
      </c>
      <c r="C435" s="97">
        <v>83.3112582781457</v>
      </c>
    </row>
    <row r="436" spans="1:3" ht="14.25">
      <c r="A436" s="93" t="s">
        <v>161</v>
      </c>
      <c r="B436" s="96">
        <v>100</v>
      </c>
      <c r="C436" s="97">
        <v>92.5925925925926</v>
      </c>
    </row>
    <row r="437" spans="1:3" ht="14.25">
      <c r="A437" s="93" t="s">
        <v>162</v>
      </c>
      <c r="B437" s="96">
        <v>0</v>
      </c>
      <c r="C437" s="97"/>
    </row>
    <row r="438" spans="1:3" ht="14.25">
      <c r="A438" s="98" t="s">
        <v>163</v>
      </c>
      <c r="B438" s="96">
        <v>488</v>
      </c>
      <c r="C438" s="97">
        <v>95.87426326129666</v>
      </c>
    </row>
    <row r="439" spans="1:3" ht="14.25">
      <c r="A439" s="93" t="s">
        <v>439</v>
      </c>
      <c r="B439" s="96">
        <v>41</v>
      </c>
      <c r="C439" s="97">
        <v>29.71014492753623</v>
      </c>
    </row>
    <row r="440" spans="1:3" ht="14.25">
      <c r="A440" s="93" t="s">
        <v>440</v>
      </c>
      <c r="B440" s="94">
        <f>SUM(B441:B448)</f>
        <v>70540</v>
      </c>
      <c r="C440" s="97">
        <v>111.80675532167821</v>
      </c>
    </row>
    <row r="441" spans="1:3" ht="14.25">
      <c r="A441" s="93" t="s">
        <v>441</v>
      </c>
      <c r="B441" s="96">
        <v>3811</v>
      </c>
      <c r="C441" s="97">
        <v>120.25875670558537</v>
      </c>
    </row>
    <row r="442" spans="1:3" ht="14.25">
      <c r="A442" s="93" t="s">
        <v>442</v>
      </c>
      <c r="B442" s="96">
        <v>44422</v>
      </c>
      <c r="C442" s="97">
        <v>126.19886363636364</v>
      </c>
    </row>
    <row r="443" spans="1:3" ht="14.25">
      <c r="A443" s="93" t="s">
        <v>443</v>
      </c>
      <c r="B443" s="96">
        <v>13511</v>
      </c>
      <c r="C443" s="97">
        <v>95.45711459658047</v>
      </c>
    </row>
    <row r="444" spans="1:3" ht="14.25">
      <c r="A444" s="93" t="s">
        <v>444</v>
      </c>
      <c r="B444" s="96">
        <v>39</v>
      </c>
      <c r="C444" s="97">
        <v>177.27272727272728</v>
      </c>
    </row>
    <row r="445" spans="1:3" ht="14.25">
      <c r="A445" s="98" t="s">
        <v>445</v>
      </c>
      <c r="B445" s="96">
        <v>0</v>
      </c>
      <c r="C445" s="97"/>
    </row>
    <row r="446" spans="1:3" ht="14.25">
      <c r="A446" s="93" t="s">
        <v>446</v>
      </c>
      <c r="B446" s="96">
        <v>0</v>
      </c>
      <c r="C446" s="97"/>
    </row>
    <row r="447" spans="1:3" ht="14.25">
      <c r="A447" s="93" t="s">
        <v>447</v>
      </c>
      <c r="B447" s="96">
        <v>0</v>
      </c>
      <c r="C447" s="97"/>
    </row>
    <row r="448" spans="1:3" ht="14.25">
      <c r="A448" s="93" t="s">
        <v>448</v>
      </c>
      <c r="B448" s="96">
        <v>8757</v>
      </c>
      <c r="C448" s="97">
        <v>83.03622226436563</v>
      </c>
    </row>
    <row r="449" spans="1:3" ht="14.25">
      <c r="A449" s="93" t="s">
        <v>449</v>
      </c>
      <c r="B449" s="94">
        <f>SUM(B450:B455)</f>
        <v>372</v>
      </c>
      <c r="C449" s="97">
        <v>248</v>
      </c>
    </row>
    <row r="450" spans="1:3" ht="14.25">
      <c r="A450" s="93" t="s">
        <v>450</v>
      </c>
      <c r="B450" s="96">
        <v>0</v>
      </c>
      <c r="C450" s="97"/>
    </row>
    <row r="451" spans="1:3" ht="14.25">
      <c r="A451" s="93" t="s">
        <v>451</v>
      </c>
      <c r="B451" s="96">
        <v>368</v>
      </c>
      <c r="C451" s="97">
        <v>245.33333333333331</v>
      </c>
    </row>
    <row r="452" spans="1:3" ht="14.25">
      <c r="A452" s="98" t="s">
        <v>452</v>
      </c>
      <c r="B452" s="96">
        <v>4</v>
      </c>
      <c r="C452" s="97"/>
    </row>
    <row r="453" spans="1:3" ht="14.25">
      <c r="A453" s="93" t="s">
        <v>453</v>
      </c>
      <c r="B453" s="96">
        <v>0</v>
      </c>
      <c r="C453" s="97"/>
    </row>
    <row r="454" spans="1:3" ht="14.25">
      <c r="A454" s="93" t="s">
        <v>454</v>
      </c>
      <c r="B454" s="96">
        <v>0</v>
      </c>
      <c r="C454" s="97"/>
    </row>
    <row r="455" spans="1:3" ht="14.25">
      <c r="A455" s="93" t="s">
        <v>455</v>
      </c>
      <c r="B455" s="96">
        <v>0</v>
      </c>
      <c r="C455" s="97"/>
    </row>
    <row r="456" spans="1:3" ht="14.25">
      <c r="A456" s="93" t="s">
        <v>456</v>
      </c>
      <c r="B456" s="94">
        <f>SUM(B457:B461)</f>
        <v>11</v>
      </c>
      <c r="C456" s="97">
        <v>50</v>
      </c>
    </row>
    <row r="457" spans="1:3" ht="14.25">
      <c r="A457" s="93" t="s">
        <v>457</v>
      </c>
      <c r="B457" s="96">
        <v>0</v>
      </c>
      <c r="C457" s="97"/>
    </row>
    <row r="458" spans="1:3" ht="14.25">
      <c r="A458" s="93" t="s">
        <v>458</v>
      </c>
      <c r="B458" s="96">
        <v>0</v>
      </c>
      <c r="C458" s="97"/>
    </row>
    <row r="459" spans="1:3" ht="14.25">
      <c r="A459" s="98" t="s">
        <v>459</v>
      </c>
      <c r="B459" s="96">
        <v>0</v>
      </c>
      <c r="C459" s="97"/>
    </row>
    <row r="460" spans="1:3" ht="14.25">
      <c r="A460" s="93" t="s">
        <v>460</v>
      </c>
      <c r="B460" s="96">
        <v>0</v>
      </c>
      <c r="C460" s="97"/>
    </row>
    <row r="461" spans="1:3" ht="14.25">
      <c r="A461" s="93" t="s">
        <v>461</v>
      </c>
      <c r="B461" s="96">
        <v>11</v>
      </c>
      <c r="C461" s="97">
        <v>50</v>
      </c>
    </row>
    <row r="462" spans="1:3" ht="14.25">
      <c r="A462" s="93" t="s">
        <v>462</v>
      </c>
      <c r="B462" s="94">
        <f>SUM(B463:B465)</f>
        <v>0</v>
      </c>
      <c r="C462" s="97"/>
    </row>
    <row r="463" spans="1:3" ht="14.25">
      <c r="A463" s="93" t="s">
        <v>463</v>
      </c>
      <c r="B463" s="96">
        <v>0</v>
      </c>
      <c r="C463" s="97"/>
    </row>
    <row r="464" spans="1:3" ht="14.25">
      <c r="A464" s="93" t="s">
        <v>464</v>
      </c>
      <c r="B464" s="96">
        <v>0</v>
      </c>
      <c r="C464" s="97"/>
    </row>
    <row r="465" spans="1:3" ht="14.25">
      <c r="A465" s="93" t="s">
        <v>465</v>
      </c>
      <c r="B465" s="96">
        <v>0</v>
      </c>
      <c r="C465" s="97"/>
    </row>
    <row r="466" spans="1:3" ht="14.25">
      <c r="A466" s="98" t="s">
        <v>466</v>
      </c>
      <c r="B466" s="94">
        <f>SUM(B467:B469)</f>
        <v>0</v>
      </c>
      <c r="C466" s="97"/>
    </row>
    <row r="467" spans="1:3" ht="14.25">
      <c r="A467" s="93" t="s">
        <v>467</v>
      </c>
      <c r="B467" s="96">
        <v>0</v>
      </c>
      <c r="C467" s="97"/>
    </row>
    <row r="468" spans="1:3" ht="14.25">
      <c r="A468" s="93" t="s">
        <v>468</v>
      </c>
      <c r="B468" s="96">
        <v>0</v>
      </c>
      <c r="C468" s="97"/>
    </row>
    <row r="469" spans="1:3" ht="14.25">
      <c r="A469" s="93" t="s">
        <v>469</v>
      </c>
      <c r="B469" s="96">
        <v>0</v>
      </c>
      <c r="C469" s="97"/>
    </row>
    <row r="470" spans="1:3" ht="14.25">
      <c r="A470" s="93" t="s">
        <v>470</v>
      </c>
      <c r="B470" s="94">
        <f>SUM(B471:B473)</f>
        <v>542</v>
      </c>
      <c r="C470" s="97">
        <v>140.0516795865633</v>
      </c>
    </row>
    <row r="471" spans="1:3" ht="14.25">
      <c r="A471" s="93" t="s">
        <v>471</v>
      </c>
      <c r="B471" s="96">
        <v>442</v>
      </c>
      <c r="C471" s="97">
        <v>114.21188630490957</v>
      </c>
    </row>
    <row r="472" spans="1:3" ht="14.25">
      <c r="A472" s="93" t="s">
        <v>472</v>
      </c>
      <c r="B472" s="96">
        <v>0</v>
      </c>
      <c r="C472" s="97"/>
    </row>
    <row r="473" spans="1:3" ht="14.25">
      <c r="A473" s="98" t="s">
        <v>473</v>
      </c>
      <c r="B473" s="96">
        <v>100</v>
      </c>
      <c r="C473" s="97"/>
    </row>
    <row r="474" spans="1:3" ht="14.25">
      <c r="A474" s="93" t="s">
        <v>474</v>
      </c>
      <c r="B474" s="94">
        <f>SUM(B475:B479)</f>
        <v>747</v>
      </c>
      <c r="C474" s="97">
        <v>58.22291504286827</v>
      </c>
    </row>
    <row r="475" spans="1:3" ht="14.25">
      <c r="A475" s="93" t="s">
        <v>475</v>
      </c>
      <c r="B475" s="96">
        <v>572</v>
      </c>
      <c r="C475" s="97">
        <v>50.61946902654867</v>
      </c>
    </row>
    <row r="476" spans="1:3" ht="14.25">
      <c r="A476" s="93" t="s">
        <v>476</v>
      </c>
      <c r="B476" s="96">
        <v>174</v>
      </c>
      <c r="C476" s="97">
        <v>114.4736842105263</v>
      </c>
    </row>
    <row r="477" spans="1:3" ht="14.25">
      <c r="A477" s="93" t="s">
        <v>477</v>
      </c>
      <c r="B477" s="96">
        <v>0</v>
      </c>
      <c r="C477" s="97">
        <v>0</v>
      </c>
    </row>
    <row r="478" spans="1:3" ht="14.25">
      <c r="A478" s="93" t="s">
        <v>478</v>
      </c>
      <c r="B478" s="96">
        <v>0</v>
      </c>
      <c r="C478" s="97"/>
    </row>
    <row r="479" spans="1:3" ht="14.25">
      <c r="A479" s="93" t="s">
        <v>479</v>
      </c>
      <c r="B479" s="96">
        <v>1</v>
      </c>
      <c r="C479" s="97"/>
    </row>
    <row r="480" spans="1:3" ht="14.25">
      <c r="A480" s="98" t="s">
        <v>480</v>
      </c>
      <c r="B480" s="94">
        <f>SUM(B481:B486)</f>
        <v>5100</v>
      </c>
      <c r="C480" s="97">
        <v>94.68993687337542</v>
      </c>
    </row>
    <row r="481" spans="1:3" ht="14.25">
      <c r="A481" s="93" t="s">
        <v>481</v>
      </c>
      <c r="B481" s="96">
        <v>0</v>
      </c>
      <c r="C481" s="97"/>
    </row>
    <row r="482" spans="1:3" ht="14.25">
      <c r="A482" s="93" t="s">
        <v>482</v>
      </c>
      <c r="B482" s="96">
        <v>0</v>
      </c>
      <c r="C482" s="97"/>
    </row>
    <row r="483" spans="1:3" ht="14.25">
      <c r="A483" s="93" t="s">
        <v>483</v>
      </c>
      <c r="B483" s="96">
        <v>0</v>
      </c>
      <c r="C483" s="97"/>
    </row>
    <row r="484" spans="1:3" ht="14.25">
      <c r="A484" s="93" t="s">
        <v>484</v>
      </c>
      <c r="B484" s="96">
        <v>0</v>
      </c>
      <c r="C484" s="97"/>
    </row>
    <row r="485" spans="1:3" ht="14.25">
      <c r="A485" s="93" t="s">
        <v>485</v>
      </c>
      <c r="B485" s="96">
        <v>1530</v>
      </c>
      <c r="C485" s="97">
        <v>92.72727272727272</v>
      </c>
    </row>
    <row r="486" spans="1:3" ht="14.25">
      <c r="A486" s="93" t="s">
        <v>486</v>
      </c>
      <c r="B486" s="96">
        <v>3570</v>
      </c>
      <c r="C486" s="97">
        <v>95.55674518201285</v>
      </c>
    </row>
    <row r="487" spans="1:3" ht="14.25">
      <c r="A487" s="98" t="s">
        <v>487</v>
      </c>
      <c r="B487" s="94">
        <f>B488</f>
        <v>3151</v>
      </c>
      <c r="C487" s="97">
        <v>87.50347125798389</v>
      </c>
    </row>
    <row r="488" spans="1:3" ht="14.25">
      <c r="A488" s="93" t="s">
        <v>488</v>
      </c>
      <c r="B488" s="96">
        <v>3151</v>
      </c>
      <c r="C488" s="97">
        <v>87.50347125798389</v>
      </c>
    </row>
    <row r="489" spans="1:3" ht="14.25">
      <c r="A489" s="93" t="s">
        <v>489</v>
      </c>
      <c r="B489" s="94">
        <f>SUM(B490,B495,B504,B510,B516,B521,B526,B533,B537,B540)</f>
        <v>5403</v>
      </c>
      <c r="C489" s="97">
        <v>130.0361010830325</v>
      </c>
    </row>
    <row r="490" spans="1:3" ht="14.25">
      <c r="A490" s="93" t="s">
        <v>490</v>
      </c>
      <c r="B490" s="94">
        <f>SUM(B491:B494)</f>
        <v>184</v>
      </c>
      <c r="C490" s="97">
        <v>122.66666666666666</v>
      </c>
    </row>
    <row r="491" spans="1:3" ht="14.25">
      <c r="A491" s="93" t="s">
        <v>161</v>
      </c>
      <c r="B491" s="96">
        <v>102</v>
      </c>
      <c r="C491" s="97">
        <v>154.54545454545453</v>
      </c>
    </row>
    <row r="492" spans="1:3" ht="14.25">
      <c r="A492" s="93" t="s">
        <v>162</v>
      </c>
      <c r="B492" s="96">
        <v>3</v>
      </c>
      <c r="C492" s="97">
        <v>60</v>
      </c>
    </row>
    <row r="493" spans="1:3" ht="14.25">
      <c r="A493" s="93" t="s">
        <v>163</v>
      </c>
      <c r="B493" s="96">
        <v>0</v>
      </c>
      <c r="C493" s="97"/>
    </row>
    <row r="494" spans="1:3" ht="14.25">
      <c r="A494" s="98" t="s">
        <v>491</v>
      </c>
      <c r="B494" s="96">
        <v>79</v>
      </c>
      <c r="C494" s="97">
        <v>100</v>
      </c>
    </row>
    <row r="495" spans="1:3" ht="14.25">
      <c r="A495" s="93" t="s">
        <v>492</v>
      </c>
      <c r="B495" s="94">
        <f>SUM(B496:B503)</f>
        <v>0</v>
      </c>
      <c r="C495" s="97"/>
    </row>
    <row r="496" spans="1:3" ht="14.25">
      <c r="A496" s="93" t="s">
        <v>493</v>
      </c>
      <c r="B496" s="96">
        <v>0</v>
      </c>
      <c r="C496" s="97"/>
    </row>
    <row r="497" spans="1:3" ht="14.25">
      <c r="A497" s="93" t="s">
        <v>494</v>
      </c>
      <c r="B497" s="96">
        <v>0</v>
      </c>
      <c r="C497" s="97"/>
    </row>
    <row r="498" spans="1:3" ht="14.25">
      <c r="A498" s="94" t="s">
        <v>495</v>
      </c>
      <c r="B498" s="96">
        <v>0</v>
      </c>
      <c r="C498" s="97"/>
    </row>
    <row r="499" spans="1:3" ht="14.25">
      <c r="A499" s="94" t="s">
        <v>496</v>
      </c>
      <c r="B499" s="96">
        <v>0</v>
      </c>
      <c r="C499" s="97"/>
    </row>
    <row r="500" spans="1:3" ht="14.25">
      <c r="A500" s="94" t="s">
        <v>497</v>
      </c>
      <c r="B500" s="96">
        <v>0</v>
      </c>
      <c r="C500" s="97"/>
    </row>
    <row r="501" spans="1:3" ht="14.25">
      <c r="A501" s="94" t="s">
        <v>498</v>
      </c>
      <c r="B501" s="96">
        <v>0</v>
      </c>
      <c r="C501" s="97"/>
    </row>
    <row r="502" spans="1:3" ht="14.25">
      <c r="A502" s="94" t="s">
        <v>499</v>
      </c>
      <c r="B502" s="96">
        <v>0</v>
      </c>
      <c r="C502" s="97"/>
    </row>
    <row r="503" spans="1:3" ht="14.25">
      <c r="A503" s="94" t="s">
        <v>500</v>
      </c>
      <c r="B503" s="96">
        <v>0</v>
      </c>
      <c r="C503" s="97"/>
    </row>
    <row r="504" spans="1:3" ht="14.25">
      <c r="A504" s="94" t="s">
        <v>501</v>
      </c>
      <c r="B504" s="94">
        <f>SUM(B505:B509)</f>
        <v>534</v>
      </c>
      <c r="C504" s="97">
        <v>112.42105263157896</v>
      </c>
    </row>
    <row r="505" spans="1:3" ht="14.25">
      <c r="A505" s="94" t="s">
        <v>493</v>
      </c>
      <c r="B505" s="96">
        <v>0</v>
      </c>
      <c r="C505" s="97"/>
    </row>
    <row r="506" spans="1:3" ht="14.25">
      <c r="A506" s="94" t="s">
        <v>502</v>
      </c>
      <c r="B506" s="96">
        <v>4</v>
      </c>
      <c r="C506" s="97">
        <v>26.666666666666668</v>
      </c>
    </row>
    <row r="507" spans="1:3" ht="14.25">
      <c r="A507" s="94" t="s">
        <v>503</v>
      </c>
      <c r="B507" s="96">
        <v>0</v>
      </c>
      <c r="C507" s="97"/>
    </row>
    <row r="508" spans="1:3" ht="14.25">
      <c r="A508" s="94" t="s">
        <v>504</v>
      </c>
      <c r="B508" s="96">
        <v>530</v>
      </c>
      <c r="C508" s="97">
        <v>115.21739130434783</v>
      </c>
    </row>
    <row r="509" spans="1:3" ht="14.25">
      <c r="A509" s="94" t="s">
        <v>505</v>
      </c>
      <c r="B509" s="96">
        <v>0</v>
      </c>
      <c r="C509" s="97"/>
    </row>
    <row r="510" spans="1:3" ht="14.25">
      <c r="A510" s="94" t="s">
        <v>506</v>
      </c>
      <c r="B510" s="94">
        <f>SUM(B511:B515)</f>
        <v>1750</v>
      </c>
      <c r="C510" s="97">
        <v>112.3956326268465</v>
      </c>
    </row>
    <row r="511" spans="1:3" ht="14.25">
      <c r="A511" s="94" t="s">
        <v>493</v>
      </c>
      <c r="B511" s="96">
        <v>0</v>
      </c>
      <c r="C511" s="97"/>
    </row>
    <row r="512" spans="1:3" ht="14.25">
      <c r="A512" s="94" t="s">
        <v>507</v>
      </c>
      <c r="B512" s="96">
        <v>170</v>
      </c>
      <c r="C512" s="97">
        <v>77.27272727272727</v>
      </c>
    </row>
    <row r="513" spans="1:3" ht="14.25">
      <c r="A513" s="94" t="s">
        <v>508</v>
      </c>
      <c r="B513" s="96">
        <v>80</v>
      </c>
      <c r="C513" s="97">
        <v>13.333333333333334</v>
      </c>
    </row>
    <row r="514" spans="1:3" ht="14.25">
      <c r="A514" s="94" t="s">
        <v>509</v>
      </c>
      <c r="B514" s="96">
        <v>1060</v>
      </c>
      <c r="C514" s="97">
        <v>147.22222222222223</v>
      </c>
    </row>
    <row r="515" spans="1:3" ht="14.25">
      <c r="A515" s="94" t="s">
        <v>510</v>
      </c>
      <c r="B515" s="96">
        <v>440</v>
      </c>
      <c r="C515" s="97">
        <v>2588.2352941176473</v>
      </c>
    </row>
    <row r="516" spans="1:3" ht="14.25">
      <c r="A516" s="94" t="s">
        <v>511</v>
      </c>
      <c r="B516" s="94">
        <f>SUM(B517:B520)</f>
        <v>366</v>
      </c>
      <c r="C516" s="97">
        <v>425.5813953488372</v>
      </c>
    </row>
    <row r="517" spans="1:3" ht="14.25">
      <c r="A517" s="94" t="s">
        <v>493</v>
      </c>
      <c r="B517" s="96">
        <v>0</v>
      </c>
      <c r="C517" s="97"/>
    </row>
    <row r="518" spans="1:3" ht="14.25">
      <c r="A518" s="94" t="s">
        <v>512</v>
      </c>
      <c r="B518" s="96">
        <v>329</v>
      </c>
      <c r="C518" s="97">
        <v>658</v>
      </c>
    </row>
    <row r="519" spans="1:3" ht="14.25">
      <c r="A519" s="94" t="s">
        <v>513</v>
      </c>
      <c r="B519" s="96">
        <v>37</v>
      </c>
      <c r="C519" s="97">
        <v>102.77777777777777</v>
      </c>
    </row>
    <row r="520" spans="1:3" ht="14.25">
      <c r="A520" s="94" t="s">
        <v>514</v>
      </c>
      <c r="B520" s="96">
        <v>0</v>
      </c>
      <c r="C520" s="97"/>
    </row>
    <row r="521" spans="1:3" ht="14.25">
      <c r="A521" s="94" t="s">
        <v>515</v>
      </c>
      <c r="B521" s="94">
        <f>SUM(B522:B525)</f>
        <v>0</v>
      </c>
      <c r="C521" s="97"/>
    </row>
    <row r="522" spans="1:3" ht="14.25">
      <c r="A522" s="94" t="s">
        <v>516</v>
      </c>
      <c r="B522" s="96">
        <v>0</v>
      </c>
      <c r="C522" s="97"/>
    </row>
    <row r="523" spans="1:3" ht="14.25">
      <c r="A523" s="94" t="s">
        <v>517</v>
      </c>
      <c r="B523" s="96">
        <v>0</v>
      </c>
      <c r="C523" s="97"/>
    </row>
    <row r="524" spans="1:3" ht="14.25">
      <c r="A524" s="94" t="s">
        <v>518</v>
      </c>
      <c r="B524" s="96">
        <v>0</v>
      </c>
      <c r="C524" s="97"/>
    </row>
    <row r="525" spans="1:3" ht="14.25">
      <c r="A525" s="94" t="s">
        <v>519</v>
      </c>
      <c r="B525" s="96">
        <v>0</v>
      </c>
      <c r="C525" s="97"/>
    </row>
    <row r="526" spans="1:3" ht="14.25">
      <c r="A526" s="94" t="s">
        <v>520</v>
      </c>
      <c r="B526" s="94">
        <f>SUM(B527:B532)</f>
        <v>334</v>
      </c>
      <c r="C526" s="97">
        <v>108.79478827361564</v>
      </c>
    </row>
    <row r="527" spans="1:3" ht="14.25">
      <c r="A527" s="94" t="s">
        <v>493</v>
      </c>
      <c r="B527" s="96">
        <v>59</v>
      </c>
      <c r="C527" s="97">
        <v>90.76923076923077</v>
      </c>
    </row>
    <row r="528" spans="1:3" ht="14.25">
      <c r="A528" s="94" t="s">
        <v>521</v>
      </c>
      <c r="B528" s="96">
        <v>226</v>
      </c>
      <c r="C528" s="97">
        <v>125.55555555555556</v>
      </c>
    </row>
    <row r="529" spans="1:3" ht="14.25">
      <c r="A529" s="94" t="s">
        <v>522</v>
      </c>
      <c r="B529" s="96">
        <v>0</v>
      </c>
      <c r="C529" s="97"/>
    </row>
    <row r="530" spans="1:3" ht="14.25">
      <c r="A530" s="94" t="s">
        <v>523</v>
      </c>
      <c r="B530" s="96">
        <v>0</v>
      </c>
      <c r="C530" s="97"/>
    </row>
    <row r="531" spans="1:3" ht="14.25">
      <c r="A531" s="94" t="s">
        <v>524</v>
      </c>
      <c r="B531" s="96">
        <v>0</v>
      </c>
      <c r="C531" s="97">
        <v>0</v>
      </c>
    </row>
    <row r="532" spans="1:3" ht="14.25">
      <c r="A532" s="94" t="s">
        <v>525</v>
      </c>
      <c r="B532" s="96">
        <v>49</v>
      </c>
      <c r="C532" s="97">
        <v>80.32786885245902</v>
      </c>
    </row>
    <row r="533" spans="1:3" ht="14.25">
      <c r="A533" s="94" t="s">
        <v>526</v>
      </c>
      <c r="B533" s="94">
        <f>SUM(B534:B536)</f>
        <v>5</v>
      </c>
      <c r="C533" s="97">
        <v>100</v>
      </c>
    </row>
    <row r="534" spans="1:3" ht="14.25">
      <c r="A534" s="94" t="s">
        <v>527</v>
      </c>
      <c r="B534" s="96">
        <v>0</v>
      </c>
      <c r="C534" s="97"/>
    </row>
    <row r="535" spans="1:3" ht="14.25">
      <c r="A535" s="94" t="s">
        <v>528</v>
      </c>
      <c r="B535" s="96">
        <v>0</v>
      </c>
      <c r="C535" s="97"/>
    </row>
    <row r="536" spans="1:3" ht="14.25">
      <c r="A536" s="94" t="s">
        <v>529</v>
      </c>
      <c r="B536" s="96">
        <v>5</v>
      </c>
      <c r="C536" s="97">
        <v>100</v>
      </c>
    </row>
    <row r="537" spans="1:3" ht="14.25">
      <c r="A537" s="94" t="s">
        <v>530</v>
      </c>
      <c r="B537" s="94">
        <f>B538+B539</f>
        <v>20</v>
      </c>
      <c r="C537" s="97"/>
    </row>
    <row r="538" spans="1:3" ht="14.25">
      <c r="A538" s="94" t="s">
        <v>531</v>
      </c>
      <c r="B538" s="96">
        <v>20</v>
      </c>
      <c r="C538" s="97"/>
    </row>
    <row r="539" spans="1:3" ht="14.25">
      <c r="A539" s="94" t="s">
        <v>532</v>
      </c>
      <c r="B539" s="96">
        <v>0</v>
      </c>
      <c r="C539" s="97"/>
    </row>
    <row r="540" spans="1:3" ht="14.25">
      <c r="A540" s="94" t="s">
        <v>533</v>
      </c>
      <c r="B540" s="94">
        <f>SUM(B541:B544)</f>
        <v>2210</v>
      </c>
      <c r="C540" s="97">
        <v>140.3174603174603</v>
      </c>
    </row>
    <row r="541" spans="1:3" ht="14.25">
      <c r="A541" s="94" t="s">
        <v>534</v>
      </c>
      <c r="B541" s="96">
        <v>0</v>
      </c>
      <c r="C541" s="97"/>
    </row>
    <row r="542" spans="1:3" ht="14.25">
      <c r="A542" s="94" t="s">
        <v>535</v>
      </c>
      <c r="B542" s="96">
        <v>0</v>
      </c>
      <c r="C542" s="97"/>
    </row>
    <row r="543" spans="1:3" ht="14.25">
      <c r="A543" s="94" t="s">
        <v>536</v>
      </c>
      <c r="B543" s="96">
        <v>0</v>
      </c>
      <c r="C543" s="97"/>
    </row>
    <row r="544" spans="1:3" ht="14.25">
      <c r="A544" s="94" t="s">
        <v>537</v>
      </c>
      <c r="B544" s="96">
        <v>2210</v>
      </c>
      <c r="C544" s="97">
        <v>140.3174603174603</v>
      </c>
    </row>
    <row r="545" spans="1:3" ht="14.25">
      <c r="A545" s="94" t="s">
        <v>538</v>
      </c>
      <c r="B545" s="94">
        <f>SUM(B546,B560,B568,B579,B590)</f>
        <v>6638</v>
      </c>
      <c r="C545" s="97">
        <v>117.79946761313221</v>
      </c>
    </row>
    <row r="546" spans="1:3" ht="14.25">
      <c r="A546" s="94" t="s">
        <v>539</v>
      </c>
      <c r="B546" s="94">
        <f>SUM(B547:B559)</f>
        <v>2452</v>
      </c>
      <c r="C546" s="97">
        <v>83.80041011619959</v>
      </c>
    </row>
    <row r="547" spans="1:3" ht="14.25">
      <c r="A547" s="94" t="s">
        <v>161</v>
      </c>
      <c r="B547" s="96">
        <v>185</v>
      </c>
      <c r="C547" s="97">
        <v>99.46236559139786</v>
      </c>
    </row>
    <row r="548" spans="1:3" ht="14.25">
      <c r="A548" s="94" t="s">
        <v>162</v>
      </c>
      <c r="B548" s="96">
        <v>63</v>
      </c>
      <c r="C548" s="97">
        <v>286.3636363636364</v>
      </c>
    </row>
    <row r="549" spans="1:3" ht="14.25">
      <c r="A549" s="94" t="s">
        <v>163</v>
      </c>
      <c r="B549" s="96">
        <v>1</v>
      </c>
      <c r="C549" s="97"/>
    </row>
    <row r="550" spans="1:3" ht="14.25">
      <c r="A550" s="94" t="s">
        <v>540</v>
      </c>
      <c r="B550" s="96">
        <v>113</v>
      </c>
      <c r="C550" s="97">
        <v>198.24561403508773</v>
      </c>
    </row>
    <row r="551" spans="1:3" ht="14.25">
      <c r="A551" s="94" t="s">
        <v>541</v>
      </c>
      <c r="B551" s="96">
        <v>0</v>
      </c>
      <c r="C551" s="97"/>
    </row>
    <row r="552" spans="1:3" ht="14.25">
      <c r="A552" s="94" t="s">
        <v>542</v>
      </c>
      <c r="B552" s="96">
        <v>0</v>
      </c>
      <c r="C552" s="97"/>
    </row>
    <row r="553" spans="1:3" ht="14.25">
      <c r="A553" s="94" t="s">
        <v>543</v>
      </c>
      <c r="B553" s="96">
        <v>0</v>
      </c>
      <c r="C553" s="97"/>
    </row>
    <row r="554" spans="1:3" ht="14.25">
      <c r="A554" s="94" t="s">
        <v>544</v>
      </c>
      <c r="B554" s="96">
        <v>230</v>
      </c>
      <c r="C554" s="97">
        <v>122.99465240641712</v>
      </c>
    </row>
    <row r="555" spans="1:3" ht="14.25">
      <c r="A555" s="94" t="s">
        <v>545</v>
      </c>
      <c r="B555" s="96">
        <v>922</v>
      </c>
      <c r="C555" s="97">
        <v>45.396356474643035</v>
      </c>
    </row>
    <row r="556" spans="1:3" ht="14.25">
      <c r="A556" s="94" t="s">
        <v>546</v>
      </c>
      <c r="B556" s="96">
        <v>0</v>
      </c>
      <c r="C556" s="97"/>
    </row>
    <row r="557" spans="1:3" ht="14.25">
      <c r="A557" s="94" t="s">
        <v>547</v>
      </c>
      <c r="B557" s="96">
        <v>0</v>
      </c>
      <c r="C557" s="97"/>
    </row>
    <row r="558" spans="1:3" ht="14.25">
      <c r="A558" s="94" t="s">
        <v>548</v>
      </c>
      <c r="B558" s="96">
        <v>0</v>
      </c>
      <c r="C558" s="97"/>
    </row>
    <row r="559" spans="1:3" ht="14.25">
      <c r="A559" s="94" t="s">
        <v>549</v>
      </c>
      <c r="B559" s="96">
        <v>938</v>
      </c>
      <c r="C559" s="97">
        <v>211.73814898419866</v>
      </c>
    </row>
    <row r="560" spans="1:3" ht="14.25">
      <c r="A560" s="94" t="s">
        <v>550</v>
      </c>
      <c r="B560" s="94">
        <f>SUM(B561:B567)</f>
        <v>83</v>
      </c>
      <c r="C560" s="97">
        <v>88.29787234042553</v>
      </c>
    </row>
    <row r="561" spans="1:3" ht="14.25">
      <c r="A561" s="94" t="s">
        <v>161</v>
      </c>
      <c r="B561" s="96">
        <v>0</v>
      </c>
      <c r="C561" s="97"/>
    </row>
    <row r="562" spans="1:3" ht="14.25">
      <c r="A562" s="94" t="s">
        <v>162</v>
      </c>
      <c r="B562" s="96">
        <v>0</v>
      </c>
      <c r="C562" s="97"/>
    </row>
    <row r="563" spans="1:3" ht="14.25">
      <c r="A563" s="94" t="s">
        <v>163</v>
      </c>
      <c r="B563" s="96">
        <v>0</v>
      </c>
      <c r="C563" s="97"/>
    </row>
    <row r="564" spans="1:3" ht="14.25">
      <c r="A564" s="94" t="s">
        <v>551</v>
      </c>
      <c r="B564" s="96">
        <v>53</v>
      </c>
      <c r="C564" s="97">
        <v>62.35294117647059</v>
      </c>
    </row>
    <row r="565" spans="1:3" ht="14.25">
      <c r="A565" s="94" t="s">
        <v>552</v>
      </c>
      <c r="B565" s="96">
        <v>29</v>
      </c>
      <c r="C565" s="97">
        <v>322.22222222222223</v>
      </c>
    </row>
    <row r="566" spans="1:3" ht="14.25">
      <c r="A566" s="94" t="s">
        <v>553</v>
      </c>
      <c r="B566" s="96">
        <v>0</v>
      </c>
      <c r="C566" s="97"/>
    </row>
    <row r="567" spans="1:3" ht="14.25">
      <c r="A567" s="94" t="s">
        <v>554</v>
      </c>
      <c r="B567" s="96">
        <v>1</v>
      </c>
      <c r="C567" s="97"/>
    </row>
    <row r="568" spans="1:3" ht="14.25">
      <c r="A568" s="94" t="s">
        <v>555</v>
      </c>
      <c r="B568" s="94">
        <f>SUM(B569:B578)</f>
        <v>3244</v>
      </c>
      <c r="C568" s="97">
        <v>244.64555052790348</v>
      </c>
    </row>
    <row r="569" spans="1:3" ht="14.25">
      <c r="A569" s="94" t="s">
        <v>161</v>
      </c>
      <c r="B569" s="96">
        <v>0</v>
      </c>
      <c r="C569" s="97"/>
    </row>
    <row r="570" spans="1:3" ht="14.25">
      <c r="A570" s="94" t="s">
        <v>162</v>
      </c>
      <c r="B570" s="96">
        <v>0</v>
      </c>
      <c r="C570" s="97"/>
    </row>
    <row r="571" spans="1:3" ht="14.25">
      <c r="A571" s="94" t="s">
        <v>163</v>
      </c>
      <c r="B571" s="96">
        <v>0</v>
      </c>
      <c r="C571" s="97"/>
    </row>
    <row r="572" spans="1:3" ht="14.25">
      <c r="A572" s="94" t="s">
        <v>556</v>
      </c>
      <c r="B572" s="96">
        <v>0</v>
      </c>
      <c r="C572" s="97"/>
    </row>
    <row r="573" spans="1:3" ht="14.25">
      <c r="A573" s="94" t="s">
        <v>557</v>
      </c>
      <c r="B573" s="96">
        <v>0</v>
      </c>
      <c r="C573" s="97">
        <v>0</v>
      </c>
    </row>
    <row r="574" spans="1:3" ht="14.25">
      <c r="A574" s="94" t="s">
        <v>558</v>
      </c>
      <c r="B574" s="96">
        <v>0</v>
      </c>
      <c r="C574" s="97"/>
    </row>
    <row r="575" spans="1:3" ht="14.25">
      <c r="A575" s="94" t="s">
        <v>559</v>
      </c>
      <c r="B575" s="96">
        <v>0</v>
      </c>
      <c r="C575" s="97"/>
    </row>
    <row r="576" spans="1:3" ht="14.25">
      <c r="A576" s="94" t="s">
        <v>560</v>
      </c>
      <c r="B576" s="96">
        <v>3193</v>
      </c>
      <c r="C576" s="97">
        <v>241.7108251324754</v>
      </c>
    </row>
    <row r="577" spans="1:3" ht="14.25">
      <c r="A577" s="94" t="s">
        <v>561</v>
      </c>
      <c r="B577" s="96">
        <v>0</v>
      </c>
      <c r="C577" s="97"/>
    </row>
    <row r="578" spans="1:3" ht="14.25">
      <c r="A578" s="94" t="s">
        <v>562</v>
      </c>
      <c r="B578" s="96">
        <v>51</v>
      </c>
      <c r="C578" s="97">
        <v>5100</v>
      </c>
    </row>
    <row r="579" spans="1:3" ht="14.25">
      <c r="A579" s="94" t="s">
        <v>563</v>
      </c>
      <c r="B579" s="94">
        <f>SUM(B580:B589)</f>
        <v>488</v>
      </c>
      <c r="C579" s="97">
        <v>107.25274725274726</v>
      </c>
    </row>
    <row r="580" spans="1:3" ht="14.25">
      <c r="A580" s="94" t="s">
        <v>161</v>
      </c>
      <c r="B580" s="96">
        <v>120</v>
      </c>
      <c r="C580" s="97">
        <v>461.5384615384615</v>
      </c>
    </row>
    <row r="581" spans="1:3" ht="14.25">
      <c r="A581" s="94" t="s">
        <v>162</v>
      </c>
      <c r="B581" s="96">
        <v>0</v>
      </c>
      <c r="C581" s="97"/>
    </row>
    <row r="582" spans="1:3" ht="14.25">
      <c r="A582" s="94" t="s">
        <v>163</v>
      </c>
      <c r="B582" s="96">
        <v>0</v>
      </c>
      <c r="C582" s="97"/>
    </row>
    <row r="583" spans="1:3" ht="14.25">
      <c r="A583" s="94" t="s">
        <v>564</v>
      </c>
      <c r="B583" s="96">
        <v>0</v>
      </c>
      <c r="C583" s="97">
        <v>0</v>
      </c>
    </row>
    <row r="584" spans="1:3" ht="14.25">
      <c r="A584" s="94" t="s">
        <v>565</v>
      </c>
      <c r="B584" s="96">
        <v>0</v>
      </c>
      <c r="C584" s="97">
        <v>0</v>
      </c>
    </row>
    <row r="585" spans="1:3" ht="14.25">
      <c r="A585" s="94" t="s">
        <v>566</v>
      </c>
      <c r="B585" s="96">
        <v>20</v>
      </c>
      <c r="C585" s="97">
        <v>100</v>
      </c>
    </row>
    <row r="586" spans="1:3" ht="14.25">
      <c r="A586" s="94" t="s">
        <v>567</v>
      </c>
      <c r="B586" s="96">
        <v>190</v>
      </c>
      <c r="C586" s="97">
        <v>55.072463768115945</v>
      </c>
    </row>
    <row r="587" spans="1:3" ht="14.25">
      <c r="A587" s="94" t="s">
        <v>568</v>
      </c>
      <c r="B587" s="96">
        <v>0</v>
      </c>
      <c r="C587" s="97"/>
    </row>
    <row r="588" spans="1:3" ht="14.25">
      <c r="A588" s="94" t="s">
        <v>569</v>
      </c>
      <c r="B588" s="96">
        <v>0</v>
      </c>
      <c r="C588" s="97"/>
    </row>
    <row r="589" spans="1:3" ht="14.25">
      <c r="A589" s="94" t="s">
        <v>570</v>
      </c>
      <c r="B589" s="96">
        <v>158</v>
      </c>
      <c r="C589" s="97">
        <v>45.79710144927536</v>
      </c>
    </row>
    <row r="590" spans="1:3" ht="14.25">
      <c r="A590" s="94" t="s">
        <v>571</v>
      </c>
      <c r="B590" s="94">
        <f>SUM(B591:B593)</f>
        <v>371</v>
      </c>
      <c r="C590" s="97">
        <v>44.48441247002398</v>
      </c>
    </row>
    <row r="591" spans="1:3" ht="14.25">
      <c r="A591" s="94" t="s">
        <v>572</v>
      </c>
      <c r="B591" s="96">
        <v>18</v>
      </c>
      <c r="C591" s="97">
        <v>450</v>
      </c>
    </row>
    <row r="592" spans="1:3" ht="14.25">
      <c r="A592" s="94" t="s">
        <v>573</v>
      </c>
      <c r="B592" s="96">
        <v>149</v>
      </c>
      <c r="C592" s="97">
        <v>24.833333333333332</v>
      </c>
    </row>
    <row r="593" spans="1:3" ht="14.25">
      <c r="A593" s="94" t="s">
        <v>574</v>
      </c>
      <c r="B593" s="96">
        <v>204</v>
      </c>
      <c r="C593" s="97">
        <v>88.69565217391305</v>
      </c>
    </row>
    <row r="594" spans="1:3" ht="14.25">
      <c r="A594" s="94" t="s">
        <v>575</v>
      </c>
      <c r="B594" s="94">
        <f>SUM(B595,B609,B620,B628,B630,B636,B640,B651,B659,B665,B672,B680,B685,B690,B693,B696,B699,B702,B705)</f>
        <v>28089</v>
      </c>
      <c r="C594" s="97">
        <v>119.70084377397086</v>
      </c>
    </row>
    <row r="595" spans="1:3" ht="14.25">
      <c r="A595" s="94" t="s">
        <v>576</v>
      </c>
      <c r="B595" s="94">
        <f>SUM(B596:B608)</f>
        <v>904</v>
      </c>
      <c r="C595" s="97">
        <v>132.55131964809382</v>
      </c>
    </row>
    <row r="596" spans="1:3" ht="14.25">
      <c r="A596" s="94" t="s">
        <v>161</v>
      </c>
      <c r="B596" s="96">
        <v>258</v>
      </c>
      <c r="C596" s="97">
        <v>126.47058823529412</v>
      </c>
    </row>
    <row r="597" spans="1:3" ht="14.25">
      <c r="A597" s="94" t="s">
        <v>162</v>
      </c>
      <c r="B597" s="96">
        <v>115</v>
      </c>
      <c r="C597" s="97">
        <v>328.57142857142856</v>
      </c>
    </row>
    <row r="598" spans="1:3" ht="14.25">
      <c r="A598" s="94" t="s">
        <v>163</v>
      </c>
      <c r="B598" s="96">
        <v>0</v>
      </c>
      <c r="C598" s="97">
        <v>0</v>
      </c>
    </row>
    <row r="599" spans="1:3" ht="14.25">
      <c r="A599" s="94" t="s">
        <v>577</v>
      </c>
      <c r="B599" s="96">
        <v>0</v>
      </c>
      <c r="C599" s="97"/>
    </row>
    <row r="600" spans="1:3" ht="14.25">
      <c r="A600" s="94" t="s">
        <v>578</v>
      </c>
      <c r="B600" s="96">
        <v>82</v>
      </c>
      <c r="C600" s="97">
        <v>215.78947368421052</v>
      </c>
    </row>
    <row r="601" spans="1:3" ht="14.25">
      <c r="A601" s="94" t="s">
        <v>579</v>
      </c>
      <c r="B601" s="96">
        <v>334</v>
      </c>
      <c r="C601" s="97">
        <v>138.01652892561984</v>
      </c>
    </row>
    <row r="602" spans="1:3" ht="14.25">
      <c r="A602" s="94" t="s">
        <v>580</v>
      </c>
      <c r="B602" s="96">
        <v>48</v>
      </c>
      <c r="C602" s="97">
        <v>2400</v>
      </c>
    </row>
    <row r="603" spans="1:3" ht="14.25">
      <c r="A603" s="94" t="s">
        <v>204</v>
      </c>
      <c r="B603" s="96">
        <v>0</v>
      </c>
      <c r="C603" s="97">
        <v>0</v>
      </c>
    </row>
    <row r="604" spans="1:3" ht="14.25">
      <c r="A604" s="94" t="s">
        <v>581</v>
      </c>
      <c r="B604" s="96">
        <v>58</v>
      </c>
      <c r="C604" s="97">
        <v>116</v>
      </c>
    </row>
    <row r="605" spans="1:3" ht="14.25">
      <c r="A605" s="94" t="s">
        <v>582</v>
      </c>
      <c r="B605" s="96">
        <v>0</v>
      </c>
      <c r="C605" s="97"/>
    </row>
    <row r="606" spans="1:3" ht="14.25">
      <c r="A606" s="94" t="s">
        <v>583</v>
      </c>
      <c r="B606" s="96">
        <v>0</v>
      </c>
      <c r="C606" s="97"/>
    </row>
    <row r="607" spans="1:3" ht="14.25">
      <c r="A607" s="94" t="s">
        <v>584</v>
      </c>
      <c r="B607" s="96">
        <v>0</v>
      </c>
      <c r="C607" s="97"/>
    </row>
    <row r="608" spans="1:3" ht="14.25">
      <c r="A608" s="94" t="s">
        <v>585</v>
      </c>
      <c r="B608" s="96">
        <v>9</v>
      </c>
      <c r="C608" s="97">
        <v>11.11111111111111</v>
      </c>
    </row>
    <row r="609" spans="1:3" ht="14.25">
      <c r="A609" s="94" t="s">
        <v>586</v>
      </c>
      <c r="B609" s="94">
        <f>SUM(B610:B619)</f>
        <v>5450</v>
      </c>
      <c r="C609" s="97">
        <v>98.80348078317621</v>
      </c>
    </row>
    <row r="610" spans="1:3" ht="14.25">
      <c r="A610" s="94" t="s">
        <v>161</v>
      </c>
      <c r="B610" s="96">
        <v>226</v>
      </c>
      <c r="C610" s="97">
        <v>111.88118811881189</v>
      </c>
    </row>
    <row r="611" spans="1:3" ht="14.25">
      <c r="A611" s="94" t="s">
        <v>162</v>
      </c>
      <c r="B611" s="96">
        <v>54</v>
      </c>
      <c r="C611" s="97">
        <v>135</v>
      </c>
    </row>
    <row r="612" spans="1:3" ht="14.25">
      <c r="A612" s="94" t="s">
        <v>163</v>
      </c>
      <c r="B612" s="96">
        <v>0</v>
      </c>
      <c r="C612" s="97"/>
    </row>
    <row r="613" spans="1:3" ht="14.25">
      <c r="A613" s="94" t="s">
        <v>587</v>
      </c>
      <c r="B613" s="96">
        <v>0</v>
      </c>
      <c r="C613" s="97"/>
    </row>
    <row r="614" spans="1:3" ht="14.25">
      <c r="A614" s="94" t="s">
        <v>588</v>
      </c>
      <c r="B614" s="96">
        <v>858</v>
      </c>
      <c r="C614" s="97">
        <v>113.4920634920635</v>
      </c>
    </row>
    <row r="615" spans="1:3" ht="14.25">
      <c r="A615" s="94" t="s">
        <v>589</v>
      </c>
      <c r="B615" s="96">
        <v>0</v>
      </c>
      <c r="C615" s="97">
        <v>0</v>
      </c>
    </row>
    <row r="616" spans="1:3" ht="14.25">
      <c r="A616" s="94" t="s">
        <v>590</v>
      </c>
      <c r="B616" s="96">
        <v>33</v>
      </c>
      <c r="C616" s="97">
        <v>330</v>
      </c>
    </row>
    <row r="617" spans="1:3" ht="14.25">
      <c r="A617" s="94" t="s">
        <v>591</v>
      </c>
      <c r="B617" s="96">
        <v>3734</v>
      </c>
      <c r="C617" s="97">
        <v>99.83957219251337</v>
      </c>
    </row>
    <row r="618" spans="1:3" ht="14.25">
      <c r="A618" s="94" t="s">
        <v>592</v>
      </c>
      <c r="B618" s="96">
        <v>0</v>
      </c>
      <c r="C618" s="97"/>
    </row>
    <row r="619" spans="1:3" ht="14.25">
      <c r="A619" s="94" t="s">
        <v>593</v>
      </c>
      <c r="B619" s="96">
        <v>545</v>
      </c>
      <c r="C619" s="97">
        <v>77.30496453900709</v>
      </c>
    </row>
    <row r="620" spans="1:3" ht="14.25">
      <c r="A620" s="94" t="s">
        <v>594</v>
      </c>
      <c r="B620" s="94">
        <f>SUM(B621:B627)</f>
        <v>7102</v>
      </c>
      <c r="C620" s="97">
        <v>128.24124232574937</v>
      </c>
    </row>
    <row r="621" spans="1:3" ht="14.25">
      <c r="A621" s="94" t="s">
        <v>595</v>
      </c>
      <c r="B621" s="96">
        <v>0</v>
      </c>
      <c r="C621" s="97"/>
    </row>
    <row r="622" spans="1:3" ht="14.25">
      <c r="A622" s="94" t="s">
        <v>596</v>
      </c>
      <c r="B622" s="96">
        <v>0</v>
      </c>
      <c r="C622" s="97"/>
    </row>
    <row r="623" spans="1:3" ht="14.25">
      <c r="A623" s="94" t="s">
        <v>597</v>
      </c>
      <c r="B623" s="96">
        <v>0</v>
      </c>
      <c r="C623" s="97"/>
    </row>
    <row r="624" spans="1:3" ht="14.25">
      <c r="A624" s="94" t="s">
        <v>598</v>
      </c>
      <c r="B624" s="96">
        <v>0</v>
      </c>
      <c r="C624" s="97"/>
    </row>
    <row r="625" spans="1:3" ht="14.25">
      <c r="A625" s="94" t="s">
        <v>599</v>
      </c>
      <c r="B625" s="96">
        <v>0</v>
      </c>
      <c r="C625" s="97"/>
    </row>
    <row r="626" spans="1:3" ht="14.25">
      <c r="A626" s="94" t="s">
        <v>600</v>
      </c>
      <c r="B626" s="96">
        <v>5632</v>
      </c>
      <c r="C626" s="97">
        <v>123.37349397590363</v>
      </c>
    </row>
    <row r="627" spans="1:3" ht="14.25">
      <c r="A627" s="94" t="s">
        <v>601</v>
      </c>
      <c r="B627" s="96">
        <v>1470</v>
      </c>
      <c r="C627" s="97">
        <v>151.0791366906475</v>
      </c>
    </row>
    <row r="628" spans="1:3" ht="14.25">
      <c r="A628" s="94" t="s">
        <v>602</v>
      </c>
      <c r="B628" s="94">
        <f>B629</f>
        <v>0</v>
      </c>
      <c r="C628" s="97"/>
    </row>
    <row r="629" spans="1:3" ht="14.25">
      <c r="A629" s="94" t="s">
        <v>603</v>
      </c>
      <c r="B629" s="96">
        <v>0</v>
      </c>
      <c r="C629" s="97"/>
    </row>
    <row r="630" spans="1:3" ht="14.25">
      <c r="A630" s="94" t="s">
        <v>604</v>
      </c>
      <c r="B630" s="94">
        <f>SUM(B631:B635)</f>
        <v>606</v>
      </c>
      <c r="C630" s="97">
        <v>56.63551401869159</v>
      </c>
    </row>
    <row r="631" spans="1:3" ht="14.25">
      <c r="A631" s="94" t="s">
        <v>605</v>
      </c>
      <c r="B631" s="96">
        <v>48</v>
      </c>
      <c r="C631" s="97">
        <v>76.19047619047619</v>
      </c>
    </row>
    <row r="632" spans="1:3" ht="14.25">
      <c r="A632" s="94" t="s">
        <v>606</v>
      </c>
      <c r="B632" s="96">
        <v>0</v>
      </c>
      <c r="C632" s="97">
        <v>0</v>
      </c>
    </row>
    <row r="633" spans="1:3" ht="14.25">
      <c r="A633" s="94" t="s">
        <v>607</v>
      </c>
      <c r="B633" s="96">
        <v>0</v>
      </c>
      <c r="C633" s="97"/>
    </row>
    <row r="634" spans="1:3" ht="14.25">
      <c r="A634" s="94" t="s">
        <v>608</v>
      </c>
      <c r="B634" s="96">
        <v>0</v>
      </c>
      <c r="C634" s="97"/>
    </row>
    <row r="635" spans="1:3" ht="14.25">
      <c r="A635" s="94" t="s">
        <v>609</v>
      </c>
      <c r="B635" s="96">
        <v>558</v>
      </c>
      <c r="C635" s="97">
        <v>62.1380846325167</v>
      </c>
    </row>
    <row r="636" spans="1:3" ht="14.25">
      <c r="A636" s="94" t="s">
        <v>610</v>
      </c>
      <c r="B636" s="94">
        <f>SUM(B637:B639)</f>
        <v>0</v>
      </c>
      <c r="C636" s="97"/>
    </row>
    <row r="637" spans="1:3" ht="14.25">
      <c r="A637" s="94" t="s">
        <v>611</v>
      </c>
      <c r="B637" s="96">
        <v>0</v>
      </c>
      <c r="C637" s="97"/>
    </row>
    <row r="638" spans="1:3" ht="14.25">
      <c r="A638" s="94" t="s">
        <v>612</v>
      </c>
      <c r="B638" s="96">
        <v>0</v>
      </c>
      <c r="C638" s="97"/>
    </row>
    <row r="639" spans="1:3" ht="14.25">
      <c r="A639" s="94" t="s">
        <v>613</v>
      </c>
      <c r="B639" s="96">
        <v>0</v>
      </c>
      <c r="C639" s="97"/>
    </row>
    <row r="640" spans="1:3" ht="14.25">
      <c r="A640" s="94" t="s">
        <v>614</v>
      </c>
      <c r="B640" s="94">
        <f>SUM(B641:B650)</f>
        <v>1581</v>
      </c>
      <c r="C640" s="97">
        <v>114.48225923244027</v>
      </c>
    </row>
    <row r="641" spans="1:3" ht="14.25">
      <c r="A641" s="94" t="s">
        <v>615</v>
      </c>
      <c r="B641" s="96">
        <v>0</v>
      </c>
      <c r="C641" s="97"/>
    </row>
    <row r="642" spans="1:3" ht="14.25">
      <c r="A642" s="94" t="s">
        <v>616</v>
      </c>
      <c r="B642" s="96">
        <v>0</v>
      </c>
      <c r="C642" s="97"/>
    </row>
    <row r="643" spans="1:3" ht="14.25">
      <c r="A643" s="94" t="s">
        <v>617</v>
      </c>
      <c r="B643" s="96">
        <v>496</v>
      </c>
      <c r="C643" s="97">
        <v>211.06382978723403</v>
      </c>
    </row>
    <row r="644" spans="1:3" ht="14.25">
      <c r="A644" s="94" t="s">
        <v>618</v>
      </c>
      <c r="B644" s="96">
        <v>0</v>
      </c>
      <c r="C644" s="97">
        <v>0</v>
      </c>
    </row>
    <row r="645" spans="1:3" ht="14.25">
      <c r="A645" s="94" t="s">
        <v>619</v>
      </c>
      <c r="B645" s="96">
        <v>0</v>
      </c>
      <c r="C645" s="97"/>
    </row>
    <row r="646" spans="1:3" ht="14.25">
      <c r="A646" s="94" t="s">
        <v>620</v>
      </c>
      <c r="B646" s="96">
        <v>0</v>
      </c>
      <c r="C646" s="97">
        <v>0</v>
      </c>
    </row>
    <row r="647" spans="1:3" ht="14.25">
      <c r="A647" s="94" t="s">
        <v>621</v>
      </c>
      <c r="B647" s="96">
        <v>0</v>
      </c>
      <c r="C647" s="97"/>
    </row>
    <row r="648" spans="1:3" ht="14.25">
      <c r="A648" s="94" t="s">
        <v>622</v>
      </c>
      <c r="B648" s="96">
        <v>0</v>
      </c>
      <c r="C648" s="97"/>
    </row>
    <row r="649" spans="1:3" ht="14.25">
      <c r="A649" s="94" t="s">
        <v>623</v>
      </c>
      <c r="B649" s="96">
        <v>0</v>
      </c>
      <c r="C649" s="97"/>
    </row>
    <row r="650" spans="1:3" ht="14.25">
      <c r="A650" s="94" t="s">
        <v>624</v>
      </c>
      <c r="B650" s="96">
        <v>1085</v>
      </c>
      <c r="C650" s="97">
        <v>94.84265734265735</v>
      </c>
    </row>
    <row r="651" spans="1:3" ht="14.25">
      <c r="A651" s="94" t="s">
        <v>625</v>
      </c>
      <c r="B651" s="94">
        <f>SUM(B652:B658)</f>
        <v>2071</v>
      </c>
      <c r="C651" s="97">
        <v>112.00648999459166</v>
      </c>
    </row>
    <row r="652" spans="1:3" ht="14.25">
      <c r="A652" s="94" t="s">
        <v>626</v>
      </c>
      <c r="B652" s="96">
        <v>41</v>
      </c>
      <c r="C652" s="97">
        <v>50.617283950617285</v>
      </c>
    </row>
    <row r="653" spans="1:3" ht="14.25">
      <c r="A653" s="94" t="s">
        <v>627</v>
      </c>
      <c r="B653" s="96">
        <v>55</v>
      </c>
      <c r="C653" s="97">
        <v>52.88461538461539</v>
      </c>
    </row>
    <row r="654" spans="1:3" ht="14.25">
      <c r="A654" s="94" t="s">
        <v>628</v>
      </c>
      <c r="B654" s="96">
        <v>112</v>
      </c>
      <c r="C654" s="97">
        <v>88.18897637795276</v>
      </c>
    </row>
    <row r="655" spans="1:3" ht="14.25">
      <c r="A655" s="94" t="s">
        <v>629</v>
      </c>
      <c r="B655" s="96">
        <v>0</v>
      </c>
      <c r="C655" s="97"/>
    </row>
    <row r="656" spans="1:3" ht="14.25">
      <c r="A656" s="94" t="s">
        <v>630</v>
      </c>
      <c r="B656" s="96">
        <v>889</v>
      </c>
      <c r="C656" s="97">
        <v>110.29776674937966</v>
      </c>
    </row>
    <row r="657" spans="1:3" ht="14.25">
      <c r="A657" s="94" t="s">
        <v>631</v>
      </c>
      <c r="B657" s="96">
        <v>38</v>
      </c>
      <c r="C657" s="97">
        <v>172.72727272727272</v>
      </c>
    </row>
    <row r="658" spans="1:3" ht="14.25">
      <c r="A658" s="94" t="s">
        <v>632</v>
      </c>
      <c r="B658" s="96">
        <v>936</v>
      </c>
      <c r="C658" s="97">
        <v>132.0169252468265</v>
      </c>
    </row>
    <row r="659" spans="1:3" ht="14.25">
      <c r="A659" s="94" t="s">
        <v>633</v>
      </c>
      <c r="B659" s="94">
        <f>SUM(B660:B664)</f>
        <v>833</v>
      </c>
      <c r="C659" s="97">
        <v>91.33771929824562</v>
      </c>
    </row>
    <row r="660" spans="1:3" ht="14.25">
      <c r="A660" s="94" t="s">
        <v>634</v>
      </c>
      <c r="B660" s="96">
        <v>733</v>
      </c>
      <c r="C660" s="97">
        <v>90.159901599016</v>
      </c>
    </row>
    <row r="661" spans="1:3" ht="14.25">
      <c r="A661" s="94" t="s">
        <v>635</v>
      </c>
      <c r="B661" s="96">
        <v>9</v>
      </c>
      <c r="C661" s="97">
        <v>16.363636363636363</v>
      </c>
    </row>
    <row r="662" spans="1:3" ht="14.25">
      <c r="A662" s="94" t="s">
        <v>636</v>
      </c>
      <c r="B662" s="96">
        <v>9</v>
      </c>
      <c r="C662" s="97">
        <v>75</v>
      </c>
    </row>
    <row r="663" spans="1:3" ht="14.25">
      <c r="A663" s="94" t="s">
        <v>637</v>
      </c>
      <c r="B663" s="96">
        <v>0</v>
      </c>
      <c r="C663" s="97"/>
    </row>
    <row r="664" spans="1:3" ht="14.25">
      <c r="A664" s="94" t="s">
        <v>638</v>
      </c>
      <c r="B664" s="96">
        <v>82</v>
      </c>
      <c r="C664" s="97">
        <v>256.25</v>
      </c>
    </row>
    <row r="665" spans="1:3" ht="14.25">
      <c r="A665" s="94" t="s">
        <v>639</v>
      </c>
      <c r="B665" s="94">
        <f>SUM(B666:B671)</f>
        <v>438</v>
      </c>
      <c r="C665" s="97">
        <v>58.63453815261044</v>
      </c>
    </row>
    <row r="666" spans="1:3" ht="14.25">
      <c r="A666" s="94" t="s">
        <v>640</v>
      </c>
      <c r="B666" s="96">
        <v>2</v>
      </c>
      <c r="C666" s="97">
        <v>200</v>
      </c>
    </row>
    <row r="667" spans="1:3" ht="14.25">
      <c r="A667" s="94" t="s">
        <v>641</v>
      </c>
      <c r="B667" s="96">
        <v>424</v>
      </c>
      <c r="C667" s="97">
        <v>60.22727272727273</v>
      </c>
    </row>
    <row r="668" spans="1:3" ht="14.25">
      <c r="A668" s="94" t="s">
        <v>642</v>
      </c>
      <c r="B668" s="96">
        <v>0</v>
      </c>
      <c r="C668" s="97"/>
    </row>
    <row r="669" spans="1:3" ht="14.25">
      <c r="A669" s="94" t="s">
        <v>643</v>
      </c>
      <c r="B669" s="96">
        <v>2</v>
      </c>
      <c r="C669" s="97">
        <v>11.11111111111111</v>
      </c>
    </row>
    <row r="670" spans="1:3" ht="14.25">
      <c r="A670" s="94" t="s">
        <v>644</v>
      </c>
      <c r="B670" s="96">
        <v>0</v>
      </c>
      <c r="C670" s="97"/>
    </row>
    <row r="671" spans="1:3" ht="14.25">
      <c r="A671" s="94" t="s">
        <v>645</v>
      </c>
      <c r="B671" s="96">
        <v>10</v>
      </c>
      <c r="C671" s="97">
        <v>41.66666666666667</v>
      </c>
    </row>
    <row r="672" spans="1:3" ht="14.25">
      <c r="A672" s="94" t="s">
        <v>646</v>
      </c>
      <c r="B672" s="94">
        <f>SUM(B673:B679)</f>
        <v>921</v>
      </c>
      <c r="C672" s="97">
        <v>88.04971319311663</v>
      </c>
    </row>
    <row r="673" spans="1:3" ht="14.25">
      <c r="A673" s="94" t="s">
        <v>161</v>
      </c>
      <c r="B673" s="96">
        <v>107</v>
      </c>
      <c r="C673" s="97">
        <v>105.94059405940595</v>
      </c>
    </row>
    <row r="674" spans="1:3" ht="14.25">
      <c r="A674" s="94" t="s">
        <v>162</v>
      </c>
      <c r="B674" s="96">
        <v>0</v>
      </c>
      <c r="C674" s="97"/>
    </row>
    <row r="675" spans="1:3" ht="14.25">
      <c r="A675" s="94" t="s">
        <v>163</v>
      </c>
      <c r="B675" s="96">
        <v>2</v>
      </c>
      <c r="C675" s="97"/>
    </row>
    <row r="676" spans="1:3" ht="14.25">
      <c r="A676" s="94" t="s">
        <v>647</v>
      </c>
      <c r="B676" s="96">
        <v>63</v>
      </c>
      <c r="C676" s="97">
        <v>32.47422680412371</v>
      </c>
    </row>
    <row r="677" spans="1:3" ht="14.25">
      <c r="A677" s="94" t="s">
        <v>648</v>
      </c>
      <c r="B677" s="96">
        <v>55</v>
      </c>
      <c r="C677" s="97">
        <v>30.89887640449438</v>
      </c>
    </row>
    <row r="678" spans="1:3" ht="14.25">
      <c r="A678" s="94" t="s">
        <v>649</v>
      </c>
      <c r="B678" s="96">
        <v>5</v>
      </c>
      <c r="C678" s="97"/>
    </row>
    <row r="679" spans="1:3" ht="14.25">
      <c r="A679" s="94" t="s">
        <v>650</v>
      </c>
      <c r="B679" s="96">
        <v>689</v>
      </c>
      <c r="C679" s="97">
        <v>120.24432809773124</v>
      </c>
    </row>
    <row r="680" spans="1:3" ht="14.25">
      <c r="A680" s="94" t="s">
        <v>651</v>
      </c>
      <c r="B680" s="94">
        <f>SUM(B681:B684)</f>
        <v>1825</v>
      </c>
      <c r="C680" s="97">
        <v>6293.103448275862</v>
      </c>
    </row>
    <row r="681" spans="1:3" ht="14.25">
      <c r="A681" s="94" t="s">
        <v>652</v>
      </c>
      <c r="B681" s="96">
        <v>2</v>
      </c>
      <c r="C681" s="97"/>
    </row>
    <row r="682" spans="1:3" ht="14.25">
      <c r="A682" s="94" t="s">
        <v>653</v>
      </c>
      <c r="B682" s="96">
        <v>0</v>
      </c>
      <c r="C682" s="97"/>
    </row>
    <row r="683" spans="1:3" ht="14.25">
      <c r="A683" s="94" t="s">
        <v>654</v>
      </c>
      <c r="B683" s="96">
        <v>1790</v>
      </c>
      <c r="C683" s="97">
        <v>6172.413793103448</v>
      </c>
    </row>
    <row r="684" spans="1:3" ht="14.25">
      <c r="A684" s="94" t="s">
        <v>655</v>
      </c>
      <c r="B684" s="96">
        <v>33</v>
      </c>
      <c r="C684" s="97"/>
    </row>
    <row r="685" spans="1:3" ht="14.25">
      <c r="A685" s="94" t="s">
        <v>656</v>
      </c>
      <c r="B685" s="94">
        <f>SUM(B686:B689)</f>
        <v>46</v>
      </c>
      <c r="C685" s="97">
        <v>117.94871794871796</v>
      </c>
    </row>
    <row r="686" spans="1:3" ht="14.25">
      <c r="A686" s="94" t="s">
        <v>161</v>
      </c>
      <c r="B686" s="96">
        <v>46</v>
      </c>
      <c r="C686" s="97">
        <v>143.75</v>
      </c>
    </row>
    <row r="687" spans="1:3" ht="14.25">
      <c r="A687" s="94" t="s">
        <v>162</v>
      </c>
      <c r="B687" s="96">
        <v>0</v>
      </c>
      <c r="C687" s="97"/>
    </row>
    <row r="688" spans="1:3" ht="14.25">
      <c r="A688" s="94" t="s">
        <v>163</v>
      </c>
      <c r="B688" s="96">
        <v>0</v>
      </c>
      <c r="C688" s="97"/>
    </row>
    <row r="689" spans="1:3" ht="14.25">
      <c r="A689" s="94" t="s">
        <v>657</v>
      </c>
      <c r="B689" s="96">
        <v>0</v>
      </c>
      <c r="C689" s="97">
        <v>0</v>
      </c>
    </row>
    <row r="690" spans="1:3" ht="14.25">
      <c r="A690" s="94" t="s">
        <v>658</v>
      </c>
      <c r="B690" s="94">
        <f>SUM(B691:B692)</f>
        <v>2804</v>
      </c>
      <c r="C690" s="97">
        <v>86.70377241805814</v>
      </c>
    </row>
    <row r="691" spans="1:3" ht="14.25">
      <c r="A691" s="94" t="s">
        <v>659</v>
      </c>
      <c r="B691" s="96">
        <v>1226</v>
      </c>
      <c r="C691" s="97">
        <v>87.75948460987831</v>
      </c>
    </row>
    <row r="692" spans="1:3" ht="14.25">
      <c r="A692" s="94" t="s">
        <v>660</v>
      </c>
      <c r="B692" s="96">
        <v>1578</v>
      </c>
      <c r="C692" s="97">
        <v>85.9009254218835</v>
      </c>
    </row>
    <row r="693" spans="1:3" ht="14.25">
      <c r="A693" s="94" t="s">
        <v>661</v>
      </c>
      <c r="B693" s="94">
        <f>SUM(B694:B695)</f>
        <v>107</v>
      </c>
      <c r="C693" s="97">
        <v>411.5384615384615</v>
      </c>
    </row>
    <row r="694" spans="1:3" ht="14.25">
      <c r="A694" s="94" t="s">
        <v>662</v>
      </c>
      <c r="B694" s="96">
        <v>82</v>
      </c>
      <c r="C694" s="97">
        <v>4100</v>
      </c>
    </row>
    <row r="695" spans="1:3" ht="14.25">
      <c r="A695" s="94" t="s">
        <v>663</v>
      </c>
      <c r="B695" s="96">
        <v>25</v>
      </c>
      <c r="C695" s="97">
        <v>104.16666666666667</v>
      </c>
    </row>
    <row r="696" spans="1:3" ht="14.25">
      <c r="A696" s="94" t="s">
        <v>664</v>
      </c>
      <c r="B696" s="94">
        <f>SUM(B697:B698)</f>
        <v>23</v>
      </c>
      <c r="C696" s="97">
        <v>74.19354838709677</v>
      </c>
    </row>
    <row r="697" spans="1:3" ht="14.25">
      <c r="A697" s="94" t="s">
        <v>665</v>
      </c>
      <c r="B697" s="96">
        <v>0</v>
      </c>
      <c r="C697" s="97"/>
    </row>
    <row r="698" spans="1:3" ht="14.25">
      <c r="A698" s="94" t="s">
        <v>666</v>
      </c>
      <c r="B698" s="96">
        <v>23</v>
      </c>
      <c r="C698" s="97">
        <v>74.19354838709677</v>
      </c>
    </row>
    <row r="699" spans="1:3" ht="14.25">
      <c r="A699" s="94" t="s">
        <v>667</v>
      </c>
      <c r="B699" s="94">
        <f>SUM(B700:B701)</f>
        <v>0</v>
      </c>
      <c r="C699" s="97"/>
    </row>
    <row r="700" spans="1:3" ht="14.25">
      <c r="A700" s="94" t="s">
        <v>668</v>
      </c>
      <c r="B700" s="96">
        <v>0</v>
      </c>
      <c r="C700" s="97"/>
    </row>
    <row r="701" spans="1:3" ht="14.25">
      <c r="A701" s="94" t="s">
        <v>669</v>
      </c>
      <c r="B701" s="96">
        <v>0</v>
      </c>
      <c r="C701" s="97"/>
    </row>
    <row r="702" spans="1:3" ht="14.25">
      <c r="A702" s="94" t="s">
        <v>670</v>
      </c>
      <c r="B702" s="94">
        <f>SUM(B703:B704)</f>
        <v>16</v>
      </c>
      <c r="C702" s="97">
        <v>28.07017543859649</v>
      </c>
    </row>
    <row r="703" spans="1:3" ht="14.25">
      <c r="A703" s="94" t="s">
        <v>671</v>
      </c>
      <c r="B703" s="96">
        <v>0</v>
      </c>
      <c r="C703" s="97"/>
    </row>
    <row r="704" spans="1:3" ht="14.25">
      <c r="A704" s="94" t="s">
        <v>672</v>
      </c>
      <c r="B704" s="96">
        <v>16</v>
      </c>
      <c r="C704" s="97">
        <v>28.07017543859649</v>
      </c>
    </row>
    <row r="705" spans="1:3" ht="14.25">
      <c r="A705" s="94" t="s">
        <v>673</v>
      </c>
      <c r="B705" s="94">
        <f>B706</f>
        <v>3362</v>
      </c>
      <c r="C705" s="97">
        <v>256.8372803666921</v>
      </c>
    </row>
    <row r="706" spans="1:3" ht="14.25">
      <c r="A706" s="94" t="s">
        <v>674</v>
      </c>
      <c r="B706" s="96">
        <v>3362</v>
      </c>
      <c r="C706" s="97">
        <v>256.8372803666921</v>
      </c>
    </row>
    <row r="707" spans="1:3" ht="14.25">
      <c r="A707" s="94" t="s">
        <v>675</v>
      </c>
      <c r="B707" s="94">
        <f>SUM(B708,B713,B726,B730,B742,B752,B755,B759,B769)</f>
        <v>31330</v>
      </c>
      <c r="C707" s="97">
        <v>102.81907387351907</v>
      </c>
    </row>
    <row r="708" spans="1:3" ht="14.25">
      <c r="A708" s="94" t="s">
        <v>676</v>
      </c>
      <c r="B708" s="94">
        <f>SUM(B709:B712)</f>
        <v>1013</v>
      </c>
      <c r="C708" s="97">
        <v>360.4982206405694</v>
      </c>
    </row>
    <row r="709" spans="1:3" ht="14.25">
      <c r="A709" s="94" t="s">
        <v>161</v>
      </c>
      <c r="B709" s="96">
        <v>401</v>
      </c>
      <c r="C709" s="97">
        <v>202.5252525252525</v>
      </c>
    </row>
    <row r="710" spans="1:3" ht="14.25">
      <c r="A710" s="94" t="s">
        <v>162</v>
      </c>
      <c r="B710" s="96">
        <v>27</v>
      </c>
      <c r="C710" s="97">
        <v>65.85365853658537</v>
      </c>
    </row>
    <row r="711" spans="1:3" ht="14.25">
      <c r="A711" s="94" t="s">
        <v>163</v>
      </c>
      <c r="B711" s="96">
        <v>68</v>
      </c>
      <c r="C711" s="97">
        <v>3400</v>
      </c>
    </row>
    <row r="712" spans="1:3" ht="14.25">
      <c r="A712" s="94" t="s">
        <v>677</v>
      </c>
      <c r="B712" s="96">
        <v>517</v>
      </c>
      <c r="C712" s="97">
        <v>1292.5</v>
      </c>
    </row>
    <row r="713" spans="1:3" ht="14.25">
      <c r="A713" s="94" t="s">
        <v>678</v>
      </c>
      <c r="B713" s="94">
        <f>SUM(B714:B725)</f>
        <v>0</v>
      </c>
      <c r="C713" s="97">
        <v>0</v>
      </c>
    </row>
    <row r="714" spans="1:3" ht="14.25">
      <c r="A714" s="94" t="s">
        <v>679</v>
      </c>
      <c r="B714" s="96">
        <v>0</v>
      </c>
      <c r="C714" s="97"/>
    </row>
    <row r="715" spans="1:3" ht="14.25">
      <c r="A715" s="94" t="s">
        <v>680</v>
      </c>
      <c r="B715" s="96">
        <v>0</v>
      </c>
      <c r="C715" s="97"/>
    </row>
    <row r="716" spans="1:3" ht="14.25">
      <c r="A716" s="94" t="s">
        <v>681</v>
      </c>
      <c r="B716" s="96">
        <v>0</v>
      </c>
      <c r="C716" s="97"/>
    </row>
    <row r="717" spans="1:3" ht="14.25">
      <c r="A717" s="94" t="s">
        <v>682</v>
      </c>
      <c r="B717" s="96">
        <v>0</v>
      </c>
      <c r="C717" s="97"/>
    </row>
    <row r="718" spans="1:3" ht="14.25">
      <c r="A718" s="94" t="s">
        <v>683</v>
      </c>
      <c r="B718" s="96">
        <v>0</v>
      </c>
      <c r="C718" s="97"/>
    </row>
    <row r="719" spans="1:3" ht="14.25">
      <c r="A719" s="94" t="s">
        <v>684</v>
      </c>
      <c r="B719" s="96">
        <v>0</v>
      </c>
      <c r="C719" s="97">
        <v>0</v>
      </c>
    </row>
    <row r="720" spans="1:3" ht="14.25">
      <c r="A720" s="94" t="s">
        <v>685</v>
      </c>
      <c r="B720" s="96">
        <v>0</v>
      </c>
      <c r="C720" s="97"/>
    </row>
    <row r="721" spans="1:3" ht="14.25">
      <c r="A721" s="94" t="s">
        <v>686</v>
      </c>
      <c r="B721" s="96">
        <v>0</v>
      </c>
      <c r="C721" s="97"/>
    </row>
    <row r="722" spans="1:3" ht="14.25">
      <c r="A722" s="94" t="s">
        <v>687</v>
      </c>
      <c r="B722" s="96">
        <v>0</v>
      </c>
      <c r="C722" s="97"/>
    </row>
    <row r="723" spans="1:3" ht="14.25">
      <c r="A723" s="94" t="s">
        <v>688</v>
      </c>
      <c r="B723" s="96">
        <v>0</v>
      </c>
      <c r="C723" s="97"/>
    </row>
    <row r="724" spans="1:3" ht="14.25">
      <c r="A724" s="94" t="s">
        <v>689</v>
      </c>
      <c r="B724" s="96">
        <v>0</v>
      </c>
      <c r="C724" s="97"/>
    </row>
    <row r="725" spans="1:3" ht="14.25">
      <c r="A725" s="94" t="s">
        <v>690</v>
      </c>
      <c r="B725" s="96">
        <v>0</v>
      </c>
      <c r="C725" s="97"/>
    </row>
    <row r="726" spans="1:3" ht="14.25">
      <c r="A726" s="94" t="s">
        <v>691</v>
      </c>
      <c r="B726" s="94">
        <f>SUM(B727:B729)</f>
        <v>3885</v>
      </c>
      <c r="C726" s="97">
        <v>58.36838942307693</v>
      </c>
    </row>
    <row r="727" spans="1:3" ht="14.25">
      <c r="A727" s="94" t="s">
        <v>692</v>
      </c>
      <c r="B727" s="96">
        <v>1826</v>
      </c>
      <c r="C727" s="97">
        <v>137.08708708708707</v>
      </c>
    </row>
    <row r="728" spans="1:3" ht="14.25">
      <c r="A728" s="94" t="s">
        <v>693</v>
      </c>
      <c r="B728" s="96">
        <v>730</v>
      </c>
      <c r="C728" s="97">
        <v>21.171693735498838</v>
      </c>
    </row>
    <row r="729" spans="1:3" ht="14.25">
      <c r="A729" s="94" t="s">
        <v>694</v>
      </c>
      <c r="B729" s="96">
        <v>1329</v>
      </c>
      <c r="C729" s="97">
        <v>70.84221748400853</v>
      </c>
    </row>
    <row r="730" spans="1:3" ht="14.25">
      <c r="A730" s="94" t="s">
        <v>695</v>
      </c>
      <c r="B730" s="94">
        <f>SUM(B731:B741)</f>
        <v>5935</v>
      </c>
      <c r="C730" s="97">
        <v>91.9015174976773</v>
      </c>
    </row>
    <row r="731" spans="1:3" ht="14.25">
      <c r="A731" s="94" t="s">
        <v>696</v>
      </c>
      <c r="B731" s="96">
        <v>1842</v>
      </c>
      <c r="C731" s="97">
        <v>97.8226234731811</v>
      </c>
    </row>
    <row r="732" spans="1:3" ht="14.25">
      <c r="A732" s="94" t="s">
        <v>697</v>
      </c>
      <c r="B732" s="96">
        <v>0</v>
      </c>
      <c r="C732" s="97">
        <v>0</v>
      </c>
    </row>
    <row r="733" spans="1:3" ht="14.25">
      <c r="A733" s="94" t="s">
        <v>698</v>
      </c>
      <c r="B733" s="96">
        <v>242</v>
      </c>
      <c r="C733" s="97">
        <v>113.6150234741784</v>
      </c>
    </row>
    <row r="734" spans="1:3" ht="14.25">
      <c r="A734" s="94" t="s">
        <v>699</v>
      </c>
      <c r="B734" s="96">
        <v>0</v>
      </c>
      <c r="C734" s="97"/>
    </row>
    <row r="735" spans="1:3" ht="14.25">
      <c r="A735" s="94" t="s">
        <v>700</v>
      </c>
      <c r="B735" s="96">
        <v>0</v>
      </c>
      <c r="C735" s="97"/>
    </row>
    <row r="736" spans="1:3" ht="14.25">
      <c r="A736" s="94" t="s">
        <v>701</v>
      </c>
      <c r="B736" s="96">
        <v>0</v>
      </c>
      <c r="C736" s="97"/>
    </row>
    <row r="737" spans="1:3" ht="14.25">
      <c r="A737" s="94" t="s">
        <v>702</v>
      </c>
      <c r="B737" s="96">
        <v>87</v>
      </c>
      <c r="C737" s="97">
        <v>19.594594594594593</v>
      </c>
    </row>
    <row r="738" spans="1:3" ht="14.25">
      <c r="A738" s="94" t="s">
        <v>703</v>
      </c>
      <c r="B738" s="96">
        <v>3513</v>
      </c>
      <c r="C738" s="97">
        <v>94.28341384863124</v>
      </c>
    </row>
    <row r="739" spans="1:3" ht="14.25">
      <c r="A739" s="94" t="s">
        <v>704</v>
      </c>
      <c r="B739" s="96">
        <v>59</v>
      </c>
      <c r="C739" s="97">
        <v>196.66666666666666</v>
      </c>
    </row>
    <row r="740" spans="1:3" ht="14.25">
      <c r="A740" s="94" t="s">
        <v>705</v>
      </c>
      <c r="B740" s="96">
        <v>0</v>
      </c>
      <c r="C740" s="97"/>
    </row>
    <row r="741" spans="1:3" ht="14.25">
      <c r="A741" s="94" t="s">
        <v>706</v>
      </c>
      <c r="B741" s="96">
        <v>192</v>
      </c>
      <c r="C741" s="97">
        <v>121.51898734177216</v>
      </c>
    </row>
    <row r="742" spans="1:3" ht="14.25">
      <c r="A742" s="94" t="s">
        <v>707</v>
      </c>
      <c r="B742" s="94">
        <f>SUM(B743:B751)</f>
        <v>12207</v>
      </c>
      <c r="C742" s="97">
        <v>117.13847039631513</v>
      </c>
    </row>
    <row r="743" spans="1:3" ht="14.25">
      <c r="A743" s="94" t="s">
        <v>708</v>
      </c>
      <c r="B743" s="96">
        <v>335</v>
      </c>
      <c r="C743" s="97">
        <v>117.95774647887325</v>
      </c>
    </row>
    <row r="744" spans="1:3" ht="14.25">
      <c r="A744" s="94" t="s">
        <v>709</v>
      </c>
      <c r="B744" s="96">
        <v>0</v>
      </c>
      <c r="C744" s="97">
        <v>0</v>
      </c>
    </row>
    <row r="745" spans="1:3" ht="14.25">
      <c r="A745" s="94" t="s">
        <v>710</v>
      </c>
      <c r="B745" s="96">
        <v>0</v>
      </c>
      <c r="C745" s="97"/>
    </row>
    <row r="746" spans="1:3" ht="14.25">
      <c r="A746" s="94" t="s">
        <v>711</v>
      </c>
      <c r="B746" s="96">
        <v>57</v>
      </c>
      <c r="C746" s="97">
        <v>100</v>
      </c>
    </row>
    <row r="747" spans="1:3" ht="14.25">
      <c r="A747" s="94" t="s">
        <v>712</v>
      </c>
      <c r="B747" s="96">
        <v>1110</v>
      </c>
      <c r="C747" s="97">
        <v>172.09302325581396</v>
      </c>
    </row>
    <row r="748" spans="1:3" ht="14.25">
      <c r="A748" s="94" t="s">
        <v>713</v>
      </c>
      <c r="B748" s="96">
        <v>10329</v>
      </c>
      <c r="C748" s="97">
        <v>114.89432703003337</v>
      </c>
    </row>
    <row r="749" spans="1:3" ht="14.25">
      <c r="A749" s="94" t="s">
        <v>714</v>
      </c>
      <c r="B749" s="96">
        <v>376</v>
      </c>
      <c r="C749" s="97">
        <v>108.98550724637681</v>
      </c>
    </row>
    <row r="750" spans="1:3" ht="14.25">
      <c r="A750" s="94" t="s">
        <v>715</v>
      </c>
      <c r="B750" s="96">
        <v>0</v>
      </c>
      <c r="C750" s="97"/>
    </row>
    <row r="751" spans="1:3" ht="14.25">
      <c r="A751" s="94" t="s">
        <v>716</v>
      </c>
      <c r="B751" s="96">
        <v>0</v>
      </c>
      <c r="C751" s="97">
        <v>0</v>
      </c>
    </row>
    <row r="752" spans="1:3" ht="14.25">
      <c r="A752" s="94" t="s">
        <v>717</v>
      </c>
      <c r="B752" s="94">
        <f>SUM(B753:B754)</f>
        <v>165</v>
      </c>
      <c r="C752" s="97">
        <v>160.19417475728156</v>
      </c>
    </row>
    <row r="753" spans="1:3" ht="14.25">
      <c r="A753" s="94" t="s">
        <v>718</v>
      </c>
      <c r="B753" s="96">
        <v>165</v>
      </c>
      <c r="C753" s="97">
        <v>160.19417475728156</v>
      </c>
    </row>
    <row r="754" spans="1:3" ht="14.25">
      <c r="A754" s="94" t="s">
        <v>719</v>
      </c>
      <c r="B754" s="96">
        <v>0</v>
      </c>
      <c r="C754" s="97"/>
    </row>
    <row r="755" spans="1:3" ht="14.25">
      <c r="A755" s="94" t="s">
        <v>720</v>
      </c>
      <c r="B755" s="94">
        <f>SUM(B756:B758)</f>
        <v>6569</v>
      </c>
      <c r="C755" s="97">
        <v>111.98431639959085</v>
      </c>
    </row>
    <row r="756" spans="1:3" ht="14.25">
      <c r="A756" s="94" t="s">
        <v>721</v>
      </c>
      <c r="B756" s="96">
        <v>633</v>
      </c>
      <c r="C756" s="97">
        <v>107.28813559322035</v>
      </c>
    </row>
    <row r="757" spans="1:3" ht="14.25">
      <c r="A757" s="94" t="s">
        <v>722</v>
      </c>
      <c r="B757" s="96">
        <v>1002</v>
      </c>
      <c r="C757" s="97">
        <v>61.51012891344383</v>
      </c>
    </row>
    <row r="758" spans="1:3" ht="14.25">
      <c r="A758" s="94" t="s">
        <v>723</v>
      </c>
      <c r="B758" s="96">
        <v>4934</v>
      </c>
      <c r="C758" s="97">
        <v>135.28927885933643</v>
      </c>
    </row>
    <row r="759" spans="1:3" ht="14.25">
      <c r="A759" s="94" t="s">
        <v>724</v>
      </c>
      <c r="B759" s="94">
        <f>SUM(B760:B768)</f>
        <v>1134</v>
      </c>
      <c r="C759" s="97">
        <v>187.12871287128715</v>
      </c>
    </row>
    <row r="760" spans="1:3" ht="14.25">
      <c r="A760" s="94" t="s">
        <v>161</v>
      </c>
      <c r="B760" s="96">
        <v>460</v>
      </c>
      <c r="C760" s="97">
        <v>113.86138613861385</v>
      </c>
    </row>
    <row r="761" spans="1:3" ht="14.25">
      <c r="A761" s="94" t="s">
        <v>162</v>
      </c>
      <c r="B761" s="96">
        <v>90</v>
      </c>
      <c r="C761" s="97">
        <v>84.90566037735849</v>
      </c>
    </row>
    <row r="762" spans="1:3" ht="14.25">
      <c r="A762" s="94" t="s">
        <v>163</v>
      </c>
      <c r="B762" s="96">
        <v>0</v>
      </c>
      <c r="C762" s="97"/>
    </row>
    <row r="763" spans="1:3" ht="14.25">
      <c r="A763" s="94" t="s">
        <v>725</v>
      </c>
      <c r="B763" s="96">
        <v>0</v>
      </c>
      <c r="C763" s="97"/>
    </row>
    <row r="764" spans="1:3" ht="14.25">
      <c r="A764" s="94" t="s">
        <v>726</v>
      </c>
      <c r="B764" s="96">
        <v>0</v>
      </c>
      <c r="C764" s="97"/>
    </row>
    <row r="765" spans="1:3" ht="14.25">
      <c r="A765" s="94" t="s">
        <v>727</v>
      </c>
      <c r="B765" s="96">
        <v>0</v>
      </c>
      <c r="C765" s="97"/>
    </row>
    <row r="766" spans="1:3" ht="14.25">
      <c r="A766" s="94" t="s">
        <v>728</v>
      </c>
      <c r="B766" s="96">
        <v>57</v>
      </c>
      <c r="C766" s="97">
        <v>1140</v>
      </c>
    </row>
    <row r="767" spans="1:3" ht="14.25">
      <c r="A767" s="94" t="s">
        <v>170</v>
      </c>
      <c r="B767" s="96">
        <v>507</v>
      </c>
      <c r="C767" s="97">
        <v>956.6037735849056</v>
      </c>
    </row>
    <row r="768" spans="1:3" ht="14.25">
      <c r="A768" s="94" t="s">
        <v>729</v>
      </c>
      <c r="B768" s="96">
        <v>20</v>
      </c>
      <c r="C768" s="97">
        <v>52.63157894736842</v>
      </c>
    </row>
    <row r="769" spans="1:3" ht="14.25">
      <c r="A769" s="94" t="s">
        <v>730</v>
      </c>
      <c r="B769" s="94">
        <f>B770</f>
        <v>422</v>
      </c>
      <c r="C769" s="97">
        <v>659.375</v>
      </c>
    </row>
    <row r="770" spans="1:3" ht="14.25">
      <c r="A770" s="94" t="s">
        <v>731</v>
      </c>
      <c r="B770" s="96">
        <v>422</v>
      </c>
      <c r="C770" s="97">
        <v>659.375</v>
      </c>
    </row>
    <row r="771" spans="1:3" ht="14.25">
      <c r="A771" s="94" t="s">
        <v>732</v>
      </c>
      <c r="B771" s="94">
        <f>B772+B781+B785+B794+B800+B806+B812+B815+B818+B820+B822+B828+B830+B832+B847</f>
        <v>7133</v>
      </c>
      <c r="C771" s="97">
        <v>284.6368715083799</v>
      </c>
    </row>
    <row r="772" spans="1:3" ht="14.25">
      <c r="A772" s="94" t="s">
        <v>733</v>
      </c>
      <c r="B772" s="94">
        <f>SUM(B773:B780)</f>
        <v>212</v>
      </c>
      <c r="C772" s="97">
        <v>90.2127659574468</v>
      </c>
    </row>
    <row r="773" spans="1:3" ht="14.25">
      <c r="A773" s="94" t="s">
        <v>161</v>
      </c>
      <c r="B773" s="96">
        <v>173</v>
      </c>
      <c r="C773" s="97">
        <v>115.33333333333333</v>
      </c>
    </row>
    <row r="774" spans="1:3" ht="14.25">
      <c r="A774" s="94" t="s">
        <v>162</v>
      </c>
      <c r="B774" s="96">
        <v>5</v>
      </c>
      <c r="C774" s="97">
        <v>100</v>
      </c>
    </row>
    <row r="775" spans="1:3" ht="14.25">
      <c r="A775" s="94" t="s">
        <v>163</v>
      </c>
      <c r="B775" s="96">
        <v>0</v>
      </c>
      <c r="C775" s="97"/>
    </row>
    <row r="776" spans="1:3" ht="14.25">
      <c r="A776" s="94" t="s">
        <v>734</v>
      </c>
      <c r="B776" s="96">
        <v>8</v>
      </c>
      <c r="C776" s="97">
        <v>40</v>
      </c>
    </row>
    <row r="777" spans="1:3" ht="14.25">
      <c r="A777" s="94" t="s">
        <v>735</v>
      </c>
      <c r="B777" s="96">
        <v>0</v>
      </c>
      <c r="C777" s="97"/>
    </row>
    <row r="778" spans="1:3" ht="14.25">
      <c r="A778" s="94" t="s">
        <v>736</v>
      </c>
      <c r="B778" s="96">
        <v>0</v>
      </c>
      <c r="C778" s="97"/>
    </row>
    <row r="779" spans="1:3" ht="14.25">
      <c r="A779" s="94" t="s">
        <v>737</v>
      </c>
      <c r="B779" s="96">
        <v>0</v>
      </c>
      <c r="C779" s="97"/>
    </row>
    <row r="780" spans="1:3" ht="14.25">
      <c r="A780" s="94" t="s">
        <v>738</v>
      </c>
      <c r="B780" s="96">
        <v>26</v>
      </c>
      <c r="C780" s="97">
        <v>43.333333333333336</v>
      </c>
    </row>
    <row r="781" spans="1:3" ht="14.25">
      <c r="A781" s="94" t="s">
        <v>739</v>
      </c>
      <c r="B781" s="94">
        <f>SUM(B782:B784)</f>
        <v>197</v>
      </c>
      <c r="C781" s="97">
        <v>90.36697247706422</v>
      </c>
    </row>
    <row r="782" spans="1:3" ht="14.25">
      <c r="A782" s="94" t="s">
        <v>740</v>
      </c>
      <c r="B782" s="96">
        <v>0</v>
      </c>
      <c r="C782" s="97"/>
    </row>
    <row r="783" spans="1:3" ht="14.25">
      <c r="A783" s="94" t="s">
        <v>741</v>
      </c>
      <c r="B783" s="96">
        <v>31</v>
      </c>
      <c r="C783" s="97">
        <v>442.8571428571429</v>
      </c>
    </row>
    <row r="784" spans="1:3" ht="14.25">
      <c r="A784" s="94" t="s">
        <v>742</v>
      </c>
      <c r="B784" s="96">
        <v>166</v>
      </c>
      <c r="C784" s="97">
        <v>78.67298578199052</v>
      </c>
    </row>
    <row r="785" spans="1:3" ht="14.25">
      <c r="A785" s="94" t="s">
        <v>743</v>
      </c>
      <c r="B785" s="94">
        <f>SUM(B786:B793)</f>
        <v>2647</v>
      </c>
      <c r="C785" s="97">
        <v>250.9004739336493</v>
      </c>
    </row>
    <row r="786" spans="1:3" ht="14.25">
      <c r="A786" s="94" t="s">
        <v>744</v>
      </c>
      <c r="B786" s="96">
        <v>1908</v>
      </c>
      <c r="C786" s="97"/>
    </row>
    <row r="787" spans="1:3" ht="14.25">
      <c r="A787" s="94" t="s">
        <v>745</v>
      </c>
      <c r="B787" s="96">
        <v>0</v>
      </c>
      <c r="C787" s="97"/>
    </row>
    <row r="788" spans="1:3" ht="14.25">
      <c r="A788" s="94" t="s">
        <v>746</v>
      </c>
      <c r="B788" s="96">
        <v>0</v>
      </c>
      <c r="C788" s="97"/>
    </row>
    <row r="789" spans="1:3" ht="14.25">
      <c r="A789" s="94" t="s">
        <v>747</v>
      </c>
      <c r="B789" s="96">
        <v>0</v>
      </c>
      <c r="C789" s="97"/>
    </row>
    <row r="790" spans="1:3" ht="14.25">
      <c r="A790" s="94" t="s">
        <v>748</v>
      </c>
      <c r="B790" s="96">
        <v>0</v>
      </c>
      <c r="C790" s="97"/>
    </row>
    <row r="791" spans="1:3" ht="14.25">
      <c r="A791" s="94" t="s">
        <v>749</v>
      </c>
      <c r="B791" s="96">
        <v>0</v>
      </c>
      <c r="C791" s="97"/>
    </row>
    <row r="792" spans="1:3" ht="14.25">
      <c r="A792" s="94" t="s">
        <v>750</v>
      </c>
      <c r="B792" s="96">
        <v>602</v>
      </c>
      <c r="C792" s="97">
        <v>57.44274809160306</v>
      </c>
    </row>
    <row r="793" spans="1:3" ht="14.25">
      <c r="A793" s="94" t="s">
        <v>751</v>
      </c>
      <c r="B793" s="96">
        <v>137</v>
      </c>
      <c r="C793" s="97">
        <v>1957.1428571428573</v>
      </c>
    </row>
    <row r="794" spans="1:3" ht="14.25">
      <c r="A794" s="94" t="s">
        <v>752</v>
      </c>
      <c r="B794" s="94">
        <f>SUM(B795:B799)</f>
        <v>122</v>
      </c>
      <c r="C794" s="97">
        <v>1220</v>
      </c>
    </row>
    <row r="795" spans="1:3" ht="14.25">
      <c r="A795" s="94" t="s">
        <v>753</v>
      </c>
      <c r="B795" s="96">
        <v>0</v>
      </c>
      <c r="C795" s="97"/>
    </row>
    <row r="796" spans="1:3" ht="14.25">
      <c r="A796" s="94" t="s">
        <v>754</v>
      </c>
      <c r="B796" s="96">
        <v>122</v>
      </c>
      <c r="C796" s="97">
        <v>1220</v>
      </c>
    </row>
    <row r="797" spans="1:3" ht="14.25">
      <c r="A797" s="94" t="s">
        <v>755</v>
      </c>
      <c r="B797" s="96">
        <v>0</v>
      </c>
      <c r="C797" s="97"/>
    </row>
    <row r="798" spans="1:3" ht="14.25">
      <c r="A798" s="94" t="s">
        <v>756</v>
      </c>
      <c r="B798" s="96">
        <v>0</v>
      </c>
      <c r="C798" s="97"/>
    </row>
    <row r="799" spans="1:3" ht="14.25">
      <c r="A799" s="94" t="s">
        <v>757</v>
      </c>
      <c r="B799" s="96">
        <v>0</v>
      </c>
      <c r="C799" s="97"/>
    </row>
    <row r="800" spans="1:3" ht="14.25">
      <c r="A800" s="94" t="s">
        <v>758</v>
      </c>
      <c r="B800" s="94">
        <f>SUM(B801:B805)</f>
        <v>0</v>
      </c>
      <c r="C800" s="97"/>
    </row>
    <row r="801" spans="1:3" ht="14.25">
      <c r="A801" s="94" t="s">
        <v>759</v>
      </c>
      <c r="B801" s="96">
        <v>0</v>
      </c>
      <c r="C801" s="97"/>
    </row>
    <row r="802" spans="1:3" ht="14.25">
      <c r="A802" s="94" t="s">
        <v>760</v>
      </c>
      <c r="B802" s="96">
        <v>0</v>
      </c>
      <c r="C802" s="97"/>
    </row>
    <row r="803" spans="1:3" ht="14.25">
      <c r="A803" s="94" t="s">
        <v>761</v>
      </c>
      <c r="B803" s="96">
        <v>0</v>
      </c>
      <c r="C803" s="97"/>
    </row>
    <row r="804" spans="1:3" ht="14.25">
      <c r="A804" s="94" t="s">
        <v>762</v>
      </c>
      <c r="B804" s="96">
        <v>0</v>
      </c>
      <c r="C804" s="97"/>
    </row>
    <row r="805" spans="1:3" ht="14.25">
      <c r="A805" s="94" t="s">
        <v>763</v>
      </c>
      <c r="B805" s="96">
        <v>0</v>
      </c>
      <c r="C805" s="97"/>
    </row>
    <row r="806" spans="1:3" ht="14.25">
      <c r="A806" s="94" t="s">
        <v>764</v>
      </c>
      <c r="B806" s="94">
        <f>SUM(B807:B811)</f>
        <v>0</v>
      </c>
      <c r="C806" s="97"/>
    </row>
    <row r="807" spans="1:3" ht="14.25">
      <c r="A807" s="94" t="s">
        <v>765</v>
      </c>
      <c r="B807" s="96">
        <v>0</v>
      </c>
      <c r="C807" s="97"/>
    </row>
    <row r="808" spans="1:3" ht="14.25">
      <c r="A808" s="94" t="s">
        <v>766</v>
      </c>
      <c r="B808" s="96">
        <v>0</v>
      </c>
      <c r="C808" s="97"/>
    </row>
    <row r="809" spans="1:3" ht="14.25">
      <c r="A809" s="94" t="s">
        <v>767</v>
      </c>
      <c r="B809" s="96">
        <v>0</v>
      </c>
      <c r="C809" s="97"/>
    </row>
    <row r="810" spans="1:3" ht="14.25">
      <c r="A810" s="94" t="s">
        <v>768</v>
      </c>
      <c r="B810" s="96">
        <v>0</v>
      </c>
      <c r="C810" s="97"/>
    </row>
    <row r="811" spans="1:3" ht="14.25">
      <c r="A811" s="94" t="s">
        <v>769</v>
      </c>
      <c r="B811" s="96">
        <v>0</v>
      </c>
      <c r="C811" s="97"/>
    </row>
    <row r="812" spans="1:3" ht="14.25">
      <c r="A812" s="94" t="s">
        <v>770</v>
      </c>
      <c r="B812" s="94">
        <f>SUM(B813:B814)</f>
        <v>0</v>
      </c>
      <c r="C812" s="97"/>
    </row>
    <row r="813" spans="1:3" ht="14.25">
      <c r="A813" s="94" t="s">
        <v>771</v>
      </c>
      <c r="B813" s="96">
        <v>0</v>
      </c>
      <c r="C813" s="97"/>
    </row>
    <row r="814" spans="1:3" ht="14.25">
      <c r="A814" s="94" t="s">
        <v>772</v>
      </c>
      <c r="B814" s="96">
        <v>0</v>
      </c>
      <c r="C814" s="97"/>
    </row>
    <row r="815" spans="1:3" ht="14.25">
      <c r="A815" s="94" t="s">
        <v>773</v>
      </c>
      <c r="B815" s="94">
        <f>SUM(B816:B817)</f>
        <v>0</v>
      </c>
      <c r="C815" s="97"/>
    </row>
    <row r="816" spans="1:3" ht="14.25">
      <c r="A816" s="94" t="s">
        <v>774</v>
      </c>
      <c r="B816" s="96">
        <v>0</v>
      </c>
      <c r="C816" s="97"/>
    </row>
    <row r="817" spans="1:3" ht="14.25">
      <c r="A817" s="94" t="s">
        <v>775</v>
      </c>
      <c r="B817" s="96">
        <v>0</v>
      </c>
      <c r="C817" s="97"/>
    </row>
    <row r="818" spans="1:3" ht="14.25">
      <c r="A818" s="94" t="s">
        <v>776</v>
      </c>
      <c r="B818" s="94">
        <f>B819</f>
        <v>0</v>
      </c>
      <c r="C818" s="97"/>
    </row>
    <row r="819" spans="1:3" ht="14.25">
      <c r="A819" s="94" t="s">
        <v>777</v>
      </c>
      <c r="B819" s="96">
        <v>0</v>
      </c>
      <c r="C819" s="97"/>
    </row>
    <row r="820" spans="1:3" ht="14.25">
      <c r="A820" s="94" t="s">
        <v>778</v>
      </c>
      <c r="B820" s="94">
        <f>B821</f>
        <v>151</v>
      </c>
      <c r="C820" s="97">
        <v>59.21568627450981</v>
      </c>
    </row>
    <row r="821" spans="1:3" ht="14.25">
      <c r="A821" s="94" t="s">
        <v>779</v>
      </c>
      <c r="B821" s="96">
        <v>151</v>
      </c>
      <c r="C821" s="97">
        <v>59.21568627450981</v>
      </c>
    </row>
    <row r="822" spans="1:3" ht="14.25">
      <c r="A822" s="94" t="s">
        <v>780</v>
      </c>
      <c r="B822" s="94">
        <f>SUM(B823:B827)</f>
        <v>3804</v>
      </c>
      <c r="C822" s="97">
        <v>518.9631650750341</v>
      </c>
    </row>
    <row r="823" spans="1:3" ht="14.25">
      <c r="A823" s="94" t="s">
        <v>781</v>
      </c>
      <c r="B823" s="96">
        <v>268</v>
      </c>
      <c r="C823" s="97">
        <v>128.84615384615387</v>
      </c>
    </row>
    <row r="824" spans="1:3" ht="14.25">
      <c r="A824" s="94" t="s">
        <v>782</v>
      </c>
      <c r="B824" s="96">
        <v>251</v>
      </c>
      <c r="C824" s="97">
        <v>119.52380952380952</v>
      </c>
    </row>
    <row r="825" spans="1:3" ht="14.25">
      <c r="A825" s="94" t="s">
        <v>783</v>
      </c>
      <c r="B825" s="96">
        <v>3275</v>
      </c>
      <c r="C825" s="97">
        <v>1169.642857142857</v>
      </c>
    </row>
    <row r="826" spans="1:3" ht="14.25">
      <c r="A826" s="94" t="s">
        <v>784</v>
      </c>
      <c r="B826" s="96">
        <v>0</v>
      </c>
      <c r="C826" s="97"/>
    </row>
    <row r="827" spans="1:3" ht="14.25">
      <c r="A827" s="94" t="s">
        <v>785</v>
      </c>
      <c r="B827" s="96">
        <v>10</v>
      </c>
      <c r="C827" s="97">
        <v>28.57142857142857</v>
      </c>
    </row>
    <row r="828" spans="1:3" ht="14.25">
      <c r="A828" s="94" t="s">
        <v>786</v>
      </c>
      <c r="B828" s="94">
        <f>B829</f>
        <v>0</v>
      </c>
      <c r="C828" s="97"/>
    </row>
    <row r="829" spans="1:3" ht="14.25">
      <c r="A829" s="94" t="s">
        <v>787</v>
      </c>
      <c r="B829" s="96">
        <v>0</v>
      </c>
      <c r="C829" s="97"/>
    </row>
    <row r="830" spans="1:3" ht="14.25">
      <c r="A830" s="94" t="s">
        <v>788</v>
      </c>
      <c r="B830" s="94">
        <f>B831</f>
        <v>0</v>
      </c>
      <c r="C830" s="97"/>
    </row>
    <row r="831" spans="1:3" ht="14.25">
      <c r="A831" s="94" t="s">
        <v>789</v>
      </c>
      <c r="B831" s="96">
        <v>0</v>
      </c>
      <c r="C831" s="97"/>
    </row>
    <row r="832" spans="1:3" ht="14.25">
      <c r="A832" s="94" t="s">
        <v>790</v>
      </c>
      <c r="B832" s="94">
        <f>SUM(B833:B846)</f>
        <v>0</v>
      </c>
      <c r="C832" s="97"/>
    </row>
    <row r="833" spans="1:3" ht="14.25">
      <c r="A833" s="94" t="s">
        <v>161</v>
      </c>
      <c r="B833" s="96">
        <v>0</v>
      </c>
      <c r="C833" s="97"/>
    </row>
    <row r="834" spans="1:3" ht="14.25">
      <c r="A834" s="94" t="s">
        <v>162</v>
      </c>
      <c r="B834" s="96">
        <v>0</v>
      </c>
      <c r="C834" s="97"/>
    </row>
    <row r="835" spans="1:3" ht="14.25">
      <c r="A835" s="94" t="s">
        <v>163</v>
      </c>
      <c r="B835" s="96">
        <v>0</v>
      </c>
      <c r="C835" s="97"/>
    </row>
    <row r="836" spans="1:3" ht="14.25">
      <c r="A836" s="94" t="s">
        <v>791</v>
      </c>
      <c r="B836" s="96">
        <v>0</v>
      </c>
      <c r="C836" s="97"/>
    </row>
    <row r="837" spans="1:3" ht="14.25">
      <c r="A837" s="94" t="s">
        <v>792</v>
      </c>
      <c r="B837" s="96">
        <v>0</v>
      </c>
      <c r="C837" s="97"/>
    </row>
    <row r="838" spans="1:3" ht="14.25">
      <c r="A838" s="94" t="s">
        <v>793</v>
      </c>
      <c r="B838" s="96">
        <v>0</v>
      </c>
      <c r="C838" s="97"/>
    </row>
    <row r="839" spans="1:3" ht="14.25">
      <c r="A839" s="94" t="s">
        <v>794</v>
      </c>
      <c r="B839" s="96">
        <v>0</v>
      </c>
      <c r="C839" s="97"/>
    </row>
    <row r="840" spans="1:3" ht="14.25">
      <c r="A840" s="94" t="s">
        <v>795</v>
      </c>
      <c r="B840" s="96">
        <v>0</v>
      </c>
      <c r="C840" s="97"/>
    </row>
    <row r="841" spans="1:3" ht="14.25">
      <c r="A841" s="94" t="s">
        <v>796</v>
      </c>
      <c r="B841" s="96">
        <v>0</v>
      </c>
      <c r="C841" s="97"/>
    </row>
    <row r="842" spans="1:3" ht="14.25">
      <c r="A842" s="94" t="s">
        <v>797</v>
      </c>
      <c r="B842" s="96">
        <v>0</v>
      </c>
      <c r="C842" s="97"/>
    </row>
    <row r="843" spans="1:3" ht="14.25">
      <c r="A843" s="94" t="s">
        <v>204</v>
      </c>
      <c r="B843" s="96">
        <v>0</v>
      </c>
      <c r="C843" s="97"/>
    </row>
    <row r="844" spans="1:3" ht="14.25">
      <c r="A844" s="94" t="s">
        <v>798</v>
      </c>
      <c r="B844" s="96">
        <v>0</v>
      </c>
      <c r="C844" s="97"/>
    </row>
    <row r="845" spans="1:3" ht="14.25">
      <c r="A845" s="94" t="s">
        <v>170</v>
      </c>
      <c r="B845" s="96">
        <v>0</v>
      </c>
      <c r="C845" s="97"/>
    </row>
    <row r="846" spans="1:3" ht="14.25">
      <c r="A846" s="94" t="s">
        <v>799</v>
      </c>
      <c r="B846" s="96">
        <v>0</v>
      </c>
      <c r="C846" s="97"/>
    </row>
    <row r="847" spans="1:3" ht="14.25">
      <c r="A847" s="94" t="s">
        <v>800</v>
      </c>
      <c r="B847" s="94">
        <f>B848</f>
        <v>0</v>
      </c>
      <c r="C847" s="97"/>
    </row>
    <row r="848" spans="1:3" ht="14.25">
      <c r="A848" s="94" t="s">
        <v>801</v>
      </c>
      <c r="B848" s="96">
        <v>0</v>
      </c>
      <c r="C848" s="97"/>
    </row>
    <row r="849" spans="1:3" ht="14.25">
      <c r="A849" s="94" t="s">
        <v>802</v>
      </c>
      <c r="B849" s="94">
        <f>B850+B862+B864+B867+B869+B871</f>
        <v>39042</v>
      </c>
      <c r="C849" s="97">
        <v>91.5984327710391</v>
      </c>
    </row>
    <row r="850" spans="1:3" ht="14.25">
      <c r="A850" s="94" t="s">
        <v>803</v>
      </c>
      <c r="B850" s="94">
        <f>SUM(B851:B861)</f>
        <v>5010</v>
      </c>
      <c r="C850" s="97">
        <v>71.05375124095873</v>
      </c>
    </row>
    <row r="851" spans="1:3" ht="14.25">
      <c r="A851" s="94" t="s">
        <v>161</v>
      </c>
      <c r="B851" s="96">
        <v>808</v>
      </c>
      <c r="C851" s="97">
        <v>83.1275720164609</v>
      </c>
    </row>
    <row r="852" spans="1:3" ht="14.25">
      <c r="A852" s="94" t="s">
        <v>162</v>
      </c>
      <c r="B852" s="96">
        <v>90</v>
      </c>
      <c r="C852" s="97">
        <v>108.43373493975903</v>
      </c>
    </row>
    <row r="853" spans="1:3" ht="14.25">
      <c r="A853" s="94" t="s">
        <v>163</v>
      </c>
      <c r="B853" s="96">
        <v>0</v>
      </c>
      <c r="C853" s="97"/>
    </row>
    <row r="854" spans="1:3" ht="14.25">
      <c r="A854" s="94" t="s">
        <v>804</v>
      </c>
      <c r="B854" s="96">
        <v>3863</v>
      </c>
      <c r="C854" s="97">
        <v>93.64848484848484</v>
      </c>
    </row>
    <row r="855" spans="1:3" ht="14.25">
      <c r="A855" s="94" t="s">
        <v>805</v>
      </c>
      <c r="B855" s="96">
        <v>0</v>
      </c>
      <c r="C855" s="97"/>
    </row>
    <row r="856" spans="1:3" ht="14.25">
      <c r="A856" s="94" t="s">
        <v>806</v>
      </c>
      <c r="B856" s="96">
        <v>26</v>
      </c>
      <c r="C856" s="97">
        <v>260</v>
      </c>
    </row>
    <row r="857" spans="1:3" ht="14.25">
      <c r="A857" s="94" t="s">
        <v>807</v>
      </c>
      <c r="B857" s="96">
        <v>0</v>
      </c>
      <c r="C857" s="97"/>
    </row>
    <row r="858" spans="1:3" ht="14.25">
      <c r="A858" s="94" t="s">
        <v>808</v>
      </c>
      <c r="B858" s="96">
        <v>0</v>
      </c>
      <c r="C858" s="97"/>
    </row>
    <row r="859" spans="1:3" ht="14.25">
      <c r="A859" s="94" t="s">
        <v>809</v>
      </c>
      <c r="B859" s="96">
        <v>19</v>
      </c>
      <c r="C859" s="97">
        <v>73.07692307692307</v>
      </c>
    </row>
    <row r="860" spans="1:3" ht="14.25">
      <c r="A860" s="94" t="s">
        <v>810</v>
      </c>
      <c r="B860" s="96">
        <v>0</v>
      </c>
      <c r="C860" s="97"/>
    </row>
    <row r="861" spans="1:3" ht="14.25">
      <c r="A861" s="94" t="s">
        <v>811</v>
      </c>
      <c r="B861" s="96">
        <v>204</v>
      </c>
      <c r="C861" s="97">
        <v>11.11716621253406</v>
      </c>
    </row>
    <row r="862" spans="1:3" ht="14.25">
      <c r="A862" s="94" t="s">
        <v>812</v>
      </c>
      <c r="B862" s="94">
        <f>B863</f>
        <v>0</v>
      </c>
      <c r="C862" s="97">
        <v>0</v>
      </c>
    </row>
    <row r="863" spans="1:3" ht="14.25">
      <c r="A863" s="94" t="s">
        <v>813</v>
      </c>
      <c r="B863" s="96">
        <v>0</v>
      </c>
      <c r="C863" s="97">
        <v>0</v>
      </c>
    </row>
    <row r="864" spans="1:3" ht="14.25">
      <c r="A864" s="94" t="s">
        <v>814</v>
      </c>
      <c r="B864" s="94">
        <f>SUM(B865:B866)</f>
        <v>7966</v>
      </c>
      <c r="C864" s="97">
        <v>153.90262751159196</v>
      </c>
    </row>
    <row r="865" spans="1:3" ht="14.25">
      <c r="A865" s="94" t="s">
        <v>815</v>
      </c>
      <c r="B865" s="96">
        <v>0</v>
      </c>
      <c r="C865" s="97">
        <v>0</v>
      </c>
    </row>
    <row r="866" spans="1:3" ht="14.25">
      <c r="A866" s="94" t="s">
        <v>816</v>
      </c>
      <c r="B866" s="96">
        <v>7966</v>
      </c>
      <c r="C866" s="97">
        <v>154.11104662410523</v>
      </c>
    </row>
    <row r="867" spans="1:3" ht="14.25">
      <c r="A867" s="94" t="s">
        <v>817</v>
      </c>
      <c r="B867" s="94">
        <f>B868</f>
        <v>17875</v>
      </c>
      <c r="C867" s="97">
        <v>120.60589703798664</v>
      </c>
    </row>
    <row r="868" spans="1:3" ht="14.25">
      <c r="A868" s="94" t="s">
        <v>818</v>
      </c>
      <c r="B868" s="96">
        <v>17875</v>
      </c>
      <c r="C868" s="97">
        <v>120.60589703798664</v>
      </c>
    </row>
    <row r="869" spans="1:3" ht="14.25">
      <c r="A869" s="94" t="s">
        <v>819</v>
      </c>
      <c r="B869" s="94">
        <f>B870</f>
        <v>0</v>
      </c>
      <c r="C869" s="97"/>
    </row>
    <row r="870" spans="1:3" ht="14.25">
      <c r="A870" s="94" t="s">
        <v>820</v>
      </c>
      <c r="B870" s="96">
        <v>0</v>
      </c>
      <c r="C870" s="97"/>
    </row>
    <row r="871" spans="1:3" ht="14.25">
      <c r="A871" s="94" t="s">
        <v>821</v>
      </c>
      <c r="B871" s="94">
        <f>B872</f>
        <v>8191</v>
      </c>
      <c r="C871" s="97">
        <v>52.74987120041216</v>
      </c>
    </row>
    <row r="872" spans="1:3" ht="14.25">
      <c r="A872" s="94" t="s">
        <v>822</v>
      </c>
      <c r="B872" s="96">
        <v>8191</v>
      </c>
      <c r="C872" s="97">
        <v>52.74987120041216</v>
      </c>
    </row>
    <row r="873" spans="1:3" ht="14.25">
      <c r="A873" s="94" t="s">
        <v>823</v>
      </c>
      <c r="B873" s="94">
        <f>B874+B900+B928+B956+B967+B978+B984+B991+B998+B1002</f>
        <v>22886</v>
      </c>
      <c r="C873" s="97">
        <v>259.89098342039523</v>
      </c>
    </row>
    <row r="874" spans="1:3" ht="14.25">
      <c r="A874" s="94" t="s">
        <v>824</v>
      </c>
      <c r="B874" s="94">
        <f>SUM(B875:B899)</f>
        <v>2358</v>
      </c>
      <c r="C874" s="97">
        <v>98.45511482254697</v>
      </c>
    </row>
    <row r="875" spans="1:3" ht="14.25">
      <c r="A875" s="94" t="s">
        <v>161</v>
      </c>
      <c r="B875" s="96">
        <v>300</v>
      </c>
      <c r="C875" s="97">
        <v>98.0392156862745</v>
      </c>
    </row>
    <row r="876" spans="1:3" ht="14.25">
      <c r="A876" s="94" t="s">
        <v>162</v>
      </c>
      <c r="B876" s="96">
        <v>979</v>
      </c>
      <c r="C876" s="97">
        <v>1748.2142857142858</v>
      </c>
    </row>
    <row r="877" spans="1:3" ht="14.25">
      <c r="A877" s="94" t="s">
        <v>163</v>
      </c>
      <c r="B877" s="96">
        <v>0</v>
      </c>
      <c r="C877" s="97"/>
    </row>
    <row r="878" spans="1:3" ht="14.25">
      <c r="A878" s="94" t="s">
        <v>170</v>
      </c>
      <c r="B878" s="96">
        <v>379</v>
      </c>
      <c r="C878" s="97">
        <v>36.54773384763742</v>
      </c>
    </row>
    <row r="879" spans="1:3" ht="14.25">
      <c r="A879" s="94" t="s">
        <v>825</v>
      </c>
      <c r="B879" s="96">
        <v>0</v>
      </c>
      <c r="C879" s="97">
        <v>0</v>
      </c>
    </row>
    <row r="880" spans="1:3" ht="14.25">
      <c r="A880" s="94" t="s">
        <v>826</v>
      </c>
      <c r="B880" s="96">
        <v>83</v>
      </c>
      <c r="C880" s="97">
        <v>56.08108108108109</v>
      </c>
    </row>
    <row r="881" spans="1:3" ht="14.25">
      <c r="A881" s="94" t="s">
        <v>827</v>
      </c>
      <c r="B881" s="96">
        <v>9</v>
      </c>
      <c r="C881" s="97">
        <v>225</v>
      </c>
    </row>
    <row r="882" spans="1:3" ht="14.25">
      <c r="A882" s="94" t="s">
        <v>828</v>
      </c>
      <c r="B882" s="96">
        <v>1</v>
      </c>
      <c r="C882" s="97">
        <v>14.285714285714285</v>
      </c>
    </row>
    <row r="883" spans="1:3" ht="14.25">
      <c r="A883" s="94" t="s">
        <v>829</v>
      </c>
      <c r="B883" s="96">
        <v>0</v>
      </c>
      <c r="C883" s="97"/>
    </row>
    <row r="884" spans="1:3" ht="14.25">
      <c r="A884" s="94" t="s">
        <v>830</v>
      </c>
      <c r="B884" s="96">
        <v>0</v>
      </c>
      <c r="C884" s="97">
        <v>0</v>
      </c>
    </row>
    <row r="885" spans="1:3" ht="14.25">
      <c r="A885" s="94" t="s">
        <v>831</v>
      </c>
      <c r="B885" s="96">
        <v>0</v>
      </c>
      <c r="C885" s="97"/>
    </row>
    <row r="886" spans="1:3" ht="14.25">
      <c r="A886" s="94" t="s">
        <v>832</v>
      </c>
      <c r="B886" s="96">
        <v>0</v>
      </c>
      <c r="C886" s="97"/>
    </row>
    <row r="887" spans="1:3" ht="14.25">
      <c r="A887" s="94" t="s">
        <v>833</v>
      </c>
      <c r="B887" s="96">
        <v>0</v>
      </c>
      <c r="C887" s="97">
        <v>0</v>
      </c>
    </row>
    <row r="888" spans="1:3" ht="14.25">
      <c r="A888" s="94" t="s">
        <v>834</v>
      </c>
      <c r="B888" s="96">
        <v>0</v>
      </c>
      <c r="C888" s="97"/>
    </row>
    <row r="889" spans="1:3" ht="14.25">
      <c r="A889" s="94" t="s">
        <v>835</v>
      </c>
      <c r="B889" s="96">
        <v>0</v>
      </c>
      <c r="C889" s="97"/>
    </row>
    <row r="890" spans="1:3" ht="14.25">
      <c r="A890" s="94" t="s">
        <v>836</v>
      </c>
      <c r="B890" s="96">
        <v>0</v>
      </c>
      <c r="C890" s="97"/>
    </row>
    <row r="891" spans="1:3" ht="14.25">
      <c r="A891" s="94" t="s">
        <v>837</v>
      </c>
      <c r="B891" s="96">
        <v>157</v>
      </c>
      <c r="C891" s="97">
        <v>785</v>
      </c>
    </row>
    <row r="892" spans="1:3" ht="14.25">
      <c r="A892" s="94" t="s">
        <v>838</v>
      </c>
      <c r="B892" s="96">
        <v>97</v>
      </c>
      <c r="C892" s="97">
        <v>242.5</v>
      </c>
    </row>
    <row r="893" spans="1:3" ht="14.25">
      <c r="A893" s="94" t="s">
        <v>839</v>
      </c>
      <c r="B893" s="96">
        <v>0</v>
      </c>
      <c r="C893" s="97">
        <v>0</v>
      </c>
    </row>
    <row r="894" spans="1:3" ht="14.25">
      <c r="A894" s="94" t="s">
        <v>840</v>
      </c>
      <c r="B894" s="96">
        <v>0</v>
      </c>
      <c r="C894" s="97"/>
    </row>
    <row r="895" spans="1:3" ht="14.25">
      <c r="A895" s="94" t="s">
        <v>841</v>
      </c>
      <c r="B895" s="96">
        <v>0</v>
      </c>
      <c r="C895" s="97"/>
    </row>
    <row r="896" spans="1:3" ht="14.25">
      <c r="A896" s="94" t="s">
        <v>842</v>
      </c>
      <c r="B896" s="96">
        <v>0</v>
      </c>
      <c r="C896" s="97">
        <v>0</v>
      </c>
    </row>
    <row r="897" spans="1:3" ht="14.25">
      <c r="A897" s="94" t="s">
        <v>843</v>
      </c>
      <c r="B897" s="96">
        <v>98</v>
      </c>
      <c r="C897" s="97">
        <v>60.86956521739131</v>
      </c>
    </row>
    <row r="898" spans="1:3" ht="14.25">
      <c r="A898" s="94" t="s">
        <v>844</v>
      </c>
      <c r="B898" s="96">
        <v>48</v>
      </c>
      <c r="C898" s="97">
        <v>92.3076923076923</v>
      </c>
    </row>
    <row r="899" spans="1:3" ht="14.25">
      <c r="A899" s="94" t="s">
        <v>845</v>
      </c>
      <c r="B899" s="96">
        <v>207</v>
      </c>
      <c r="C899" s="97">
        <v>45.8980044345898</v>
      </c>
    </row>
    <row r="900" spans="1:3" ht="14.25">
      <c r="A900" s="94" t="s">
        <v>846</v>
      </c>
      <c r="B900" s="94">
        <f>SUM(B901:B927)</f>
        <v>1850</v>
      </c>
      <c r="C900" s="97">
        <v>564.0243902439024</v>
      </c>
    </row>
    <row r="901" spans="1:3" ht="14.25">
      <c r="A901" s="94" t="s">
        <v>161</v>
      </c>
      <c r="B901" s="96">
        <v>63</v>
      </c>
      <c r="C901" s="97">
        <v>140</v>
      </c>
    </row>
    <row r="902" spans="1:3" ht="14.25">
      <c r="A902" s="94" t="s">
        <v>162</v>
      </c>
      <c r="B902" s="96">
        <v>5</v>
      </c>
      <c r="C902" s="97">
        <v>100</v>
      </c>
    </row>
    <row r="903" spans="1:3" ht="14.25">
      <c r="A903" s="94" t="s">
        <v>163</v>
      </c>
      <c r="B903" s="96">
        <v>0</v>
      </c>
      <c r="C903" s="97"/>
    </row>
    <row r="904" spans="1:3" ht="14.25">
      <c r="A904" s="94" t="s">
        <v>847</v>
      </c>
      <c r="B904" s="96">
        <v>86</v>
      </c>
      <c r="C904" s="97">
        <v>63.70370370370371</v>
      </c>
    </row>
    <row r="905" spans="1:3" ht="14.25">
      <c r="A905" s="94" t="s">
        <v>848</v>
      </c>
      <c r="B905" s="96">
        <v>5</v>
      </c>
      <c r="C905" s="97">
        <v>100</v>
      </c>
    </row>
    <row r="906" spans="1:3" ht="14.25">
      <c r="A906" s="94" t="s">
        <v>849</v>
      </c>
      <c r="B906" s="96">
        <v>0</v>
      </c>
      <c r="C906" s="97"/>
    </row>
    <row r="907" spans="1:3" ht="14.25">
      <c r="A907" s="94" t="s">
        <v>850</v>
      </c>
      <c r="B907" s="96">
        <v>0</v>
      </c>
      <c r="C907" s="97"/>
    </row>
    <row r="908" spans="1:3" ht="14.25">
      <c r="A908" s="94" t="s">
        <v>851</v>
      </c>
      <c r="B908" s="96">
        <v>0</v>
      </c>
      <c r="C908" s="97"/>
    </row>
    <row r="909" spans="1:3" ht="14.25">
      <c r="A909" s="94" t="s">
        <v>852</v>
      </c>
      <c r="B909" s="96">
        <v>12</v>
      </c>
      <c r="C909" s="97">
        <v>20.689655172413794</v>
      </c>
    </row>
    <row r="910" spans="1:3" ht="14.25">
      <c r="A910" s="94" t="s">
        <v>853</v>
      </c>
      <c r="B910" s="96">
        <v>0</v>
      </c>
      <c r="C910" s="97"/>
    </row>
    <row r="911" spans="1:3" ht="14.25">
      <c r="A911" s="94" t="s">
        <v>854</v>
      </c>
      <c r="B911" s="96">
        <v>0</v>
      </c>
      <c r="C911" s="97"/>
    </row>
    <row r="912" spans="1:3" ht="14.25">
      <c r="A912" s="94" t="s">
        <v>855</v>
      </c>
      <c r="B912" s="96">
        <v>0</v>
      </c>
      <c r="C912" s="97"/>
    </row>
    <row r="913" spans="1:3" ht="14.25">
      <c r="A913" s="94" t="s">
        <v>856</v>
      </c>
      <c r="B913" s="96">
        <v>0</v>
      </c>
      <c r="C913" s="97"/>
    </row>
    <row r="914" spans="1:3" ht="14.25">
      <c r="A914" s="94" t="s">
        <v>857</v>
      </c>
      <c r="B914" s="96">
        <v>0</v>
      </c>
      <c r="C914" s="97"/>
    </row>
    <row r="915" spans="1:3" ht="14.25">
      <c r="A915" s="94" t="s">
        <v>858</v>
      </c>
      <c r="B915" s="96">
        <v>0</v>
      </c>
      <c r="C915" s="97"/>
    </row>
    <row r="916" spans="1:3" ht="14.25">
      <c r="A916" s="94" t="s">
        <v>859</v>
      </c>
      <c r="B916" s="96">
        <v>0</v>
      </c>
      <c r="C916" s="97"/>
    </row>
    <row r="917" spans="1:3" ht="14.25">
      <c r="A917" s="94" t="s">
        <v>860</v>
      </c>
      <c r="B917" s="96">
        <v>0</v>
      </c>
      <c r="C917" s="97"/>
    </row>
    <row r="918" spans="1:3" ht="14.25">
      <c r="A918" s="94" t="s">
        <v>861</v>
      </c>
      <c r="B918" s="96">
        <v>0</v>
      </c>
      <c r="C918" s="97"/>
    </row>
    <row r="919" spans="1:3" ht="14.25">
      <c r="A919" s="94" t="s">
        <v>862</v>
      </c>
      <c r="B919" s="96">
        <v>0</v>
      </c>
      <c r="C919" s="97"/>
    </row>
    <row r="920" spans="1:3" ht="14.25">
      <c r="A920" s="94" t="s">
        <v>863</v>
      </c>
      <c r="B920" s="96">
        <v>0</v>
      </c>
      <c r="C920" s="97"/>
    </row>
    <row r="921" spans="1:3" ht="14.25">
      <c r="A921" s="94" t="s">
        <v>864</v>
      </c>
      <c r="B921" s="96">
        <v>0</v>
      </c>
      <c r="C921" s="97"/>
    </row>
    <row r="922" spans="1:3" ht="14.25">
      <c r="A922" s="94" t="s">
        <v>865</v>
      </c>
      <c r="B922" s="96">
        <v>0</v>
      </c>
      <c r="C922" s="97"/>
    </row>
    <row r="923" spans="1:3" ht="14.25">
      <c r="A923" s="94" t="s">
        <v>866</v>
      </c>
      <c r="B923" s="96">
        <v>0</v>
      </c>
      <c r="C923" s="97"/>
    </row>
    <row r="924" spans="1:3" ht="14.25">
      <c r="A924" s="94" t="s">
        <v>867</v>
      </c>
      <c r="B924" s="96">
        <v>0</v>
      </c>
      <c r="C924" s="97"/>
    </row>
    <row r="925" spans="1:3" ht="14.25">
      <c r="A925" s="94" t="s">
        <v>868</v>
      </c>
      <c r="B925" s="96">
        <v>0</v>
      </c>
      <c r="C925" s="97"/>
    </row>
    <row r="926" spans="1:3" ht="14.25">
      <c r="A926" s="94" t="s">
        <v>869</v>
      </c>
      <c r="B926" s="96">
        <v>109</v>
      </c>
      <c r="C926" s="97"/>
    </row>
    <row r="927" spans="1:3" ht="14.25">
      <c r="A927" s="94" t="s">
        <v>870</v>
      </c>
      <c r="B927" s="96">
        <v>1570</v>
      </c>
      <c r="C927" s="97">
        <v>2492.063492063492</v>
      </c>
    </row>
    <row r="928" spans="1:3" ht="14.25">
      <c r="A928" s="94" t="s">
        <v>871</v>
      </c>
      <c r="B928" s="94">
        <f>SUM(B929:B955)</f>
        <v>14133</v>
      </c>
      <c r="C928" s="97">
        <v>560.3885804916732</v>
      </c>
    </row>
    <row r="929" spans="1:3" ht="14.25">
      <c r="A929" s="94" t="s">
        <v>161</v>
      </c>
      <c r="B929" s="96">
        <v>14</v>
      </c>
      <c r="C929" s="97">
        <v>41.17647058823529</v>
      </c>
    </row>
    <row r="930" spans="1:3" ht="14.25">
      <c r="A930" s="94" t="s">
        <v>162</v>
      </c>
      <c r="B930" s="96">
        <v>0</v>
      </c>
      <c r="C930" s="97"/>
    </row>
    <row r="931" spans="1:3" ht="14.25">
      <c r="A931" s="94" t="s">
        <v>163</v>
      </c>
      <c r="B931" s="96">
        <v>0</v>
      </c>
      <c r="C931" s="97"/>
    </row>
    <row r="932" spans="1:3" ht="14.25">
      <c r="A932" s="94" t="s">
        <v>872</v>
      </c>
      <c r="B932" s="96">
        <v>0</v>
      </c>
      <c r="C932" s="97">
        <v>0</v>
      </c>
    </row>
    <row r="933" spans="1:3" ht="14.25">
      <c r="A933" s="94" t="s">
        <v>873</v>
      </c>
      <c r="B933" s="96">
        <v>8598</v>
      </c>
      <c r="C933" s="97"/>
    </row>
    <row r="934" spans="1:3" ht="14.25">
      <c r="A934" s="94" t="s">
        <v>874</v>
      </c>
      <c r="B934" s="96">
        <v>376</v>
      </c>
      <c r="C934" s="97">
        <v>142.42424242424244</v>
      </c>
    </row>
    <row r="935" spans="1:3" ht="14.25">
      <c r="A935" s="94" t="s">
        <v>875</v>
      </c>
      <c r="B935" s="96">
        <v>0</v>
      </c>
      <c r="C935" s="97"/>
    </row>
    <row r="936" spans="1:3" ht="14.25">
      <c r="A936" s="94" t="s">
        <v>876</v>
      </c>
      <c r="B936" s="96">
        <v>0</v>
      </c>
      <c r="C936" s="97"/>
    </row>
    <row r="937" spans="1:3" ht="14.25">
      <c r="A937" s="94" t="s">
        <v>877</v>
      </c>
      <c r="B937" s="96">
        <v>0</v>
      </c>
      <c r="C937" s="97">
        <v>0</v>
      </c>
    </row>
    <row r="938" spans="1:3" ht="14.25">
      <c r="A938" s="94" t="s">
        <v>878</v>
      </c>
      <c r="B938" s="96">
        <v>2</v>
      </c>
      <c r="C938" s="97">
        <v>100</v>
      </c>
    </row>
    <row r="939" spans="1:3" ht="14.25">
      <c r="A939" s="94" t="s">
        <v>879</v>
      </c>
      <c r="B939" s="96">
        <v>0</v>
      </c>
      <c r="C939" s="97"/>
    </row>
    <row r="940" spans="1:3" ht="14.25">
      <c r="A940" s="94" t="s">
        <v>880</v>
      </c>
      <c r="B940" s="96">
        <v>0</v>
      </c>
      <c r="C940" s="97"/>
    </row>
    <row r="941" spans="1:3" ht="14.25">
      <c r="A941" s="94" t="s">
        <v>881</v>
      </c>
      <c r="B941" s="96">
        <v>0</v>
      </c>
      <c r="C941" s="97"/>
    </row>
    <row r="942" spans="1:3" ht="14.25">
      <c r="A942" s="94" t="s">
        <v>882</v>
      </c>
      <c r="B942" s="96">
        <v>104</v>
      </c>
      <c r="C942" s="97">
        <v>140.54054054054055</v>
      </c>
    </row>
    <row r="943" spans="1:3" ht="14.25">
      <c r="A943" s="94" t="s">
        <v>883</v>
      </c>
      <c r="B943" s="96">
        <v>0</v>
      </c>
      <c r="C943" s="97"/>
    </row>
    <row r="944" spans="1:3" ht="14.25">
      <c r="A944" s="94" t="s">
        <v>884</v>
      </c>
      <c r="B944" s="96">
        <v>4491</v>
      </c>
      <c r="C944" s="97"/>
    </row>
    <row r="945" spans="1:3" ht="14.25">
      <c r="A945" s="94" t="s">
        <v>885</v>
      </c>
      <c r="B945" s="96">
        <v>146</v>
      </c>
      <c r="C945" s="97">
        <v>105.03597122302158</v>
      </c>
    </row>
    <row r="946" spans="1:3" ht="14.25">
      <c r="A946" s="94" t="s">
        <v>886</v>
      </c>
      <c r="B946" s="96">
        <v>0</v>
      </c>
      <c r="C946" s="97"/>
    </row>
    <row r="947" spans="1:3" ht="14.25">
      <c r="A947" s="94" t="s">
        <v>887</v>
      </c>
      <c r="B947" s="96">
        <v>0</v>
      </c>
      <c r="C947" s="97"/>
    </row>
    <row r="948" spans="1:3" ht="14.25">
      <c r="A948" s="94" t="s">
        <v>888</v>
      </c>
      <c r="B948" s="96">
        <v>0</v>
      </c>
      <c r="C948" s="97"/>
    </row>
    <row r="949" spans="1:3" ht="14.25">
      <c r="A949" s="94" t="s">
        <v>889</v>
      </c>
      <c r="B949" s="96">
        <v>0</v>
      </c>
      <c r="C949" s="97">
        <v>0</v>
      </c>
    </row>
    <row r="950" spans="1:3" ht="14.25">
      <c r="A950" s="94" t="s">
        <v>890</v>
      </c>
      <c r="B950" s="96">
        <v>0</v>
      </c>
      <c r="C950" s="97">
        <v>0</v>
      </c>
    </row>
    <row r="951" spans="1:3" ht="14.25">
      <c r="A951" s="94" t="s">
        <v>891</v>
      </c>
      <c r="B951" s="96">
        <v>0</v>
      </c>
      <c r="C951" s="97"/>
    </row>
    <row r="952" spans="1:3" ht="14.25">
      <c r="A952" s="94" t="s">
        <v>863</v>
      </c>
      <c r="B952" s="96">
        <v>0</v>
      </c>
      <c r="C952" s="97"/>
    </row>
    <row r="953" spans="1:3" ht="14.25">
      <c r="A953" s="94" t="s">
        <v>892</v>
      </c>
      <c r="B953" s="96">
        <v>0</v>
      </c>
      <c r="C953" s="97"/>
    </row>
    <row r="954" spans="1:3" ht="14.25">
      <c r="A954" s="94" t="s">
        <v>893</v>
      </c>
      <c r="B954" s="96">
        <v>0</v>
      </c>
      <c r="C954" s="97">
        <v>0</v>
      </c>
    </row>
    <row r="955" spans="1:3" ht="14.25">
      <c r="A955" s="94" t="s">
        <v>894</v>
      </c>
      <c r="B955" s="96">
        <v>402</v>
      </c>
      <c r="C955" s="97">
        <v>20.3132895401718</v>
      </c>
    </row>
    <row r="956" spans="1:3" ht="14.25">
      <c r="A956" s="94" t="s">
        <v>895</v>
      </c>
      <c r="B956" s="94">
        <f>SUM(B957:B966)</f>
        <v>0</v>
      </c>
      <c r="C956" s="97"/>
    </row>
    <row r="957" spans="1:3" ht="14.25">
      <c r="A957" s="94" t="s">
        <v>161</v>
      </c>
      <c r="B957" s="96">
        <v>0</v>
      </c>
      <c r="C957" s="97"/>
    </row>
    <row r="958" spans="1:3" ht="14.25">
      <c r="A958" s="94" t="s">
        <v>162</v>
      </c>
      <c r="B958" s="96">
        <v>0</v>
      </c>
      <c r="C958" s="97"/>
    </row>
    <row r="959" spans="1:3" ht="14.25">
      <c r="A959" s="94" t="s">
        <v>163</v>
      </c>
      <c r="B959" s="96">
        <v>0</v>
      </c>
      <c r="C959" s="97"/>
    </row>
    <row r="960" spans="1:3" ht="14.25">
      <c r="A960" s="94" t="s">
        <v>896</v>
      </c>
      <c r="B960" s="96">
        <v>0</v>
      </c>
      <c r="C960" s="97"/>
    </row>
    <row r="961" spans="1:3" ht="14.25">
      <c r="A961" s="94" t="s">
        <v>897</v>
      </c>
      <c r="B961" s="96">
        <v>0</v>
      </c>
      <c r="C961" s="97"/>
    </row>
    <row r="962" spans="1:3" ht="14.25">
      <c r="A962" s="94" t="s">
        <v>898</v>
      </c>
      <c r="B962" s="96">
        <v>0</v>
      </c>
      <c r="C962" s="97"/>
    </row>
    <row r="963" spans="1:3" ht="14.25">
      <c r="A963" s="94" t="s">
        <v>899</v>
      </c>
      <c r="B963" s="96">
        <v>0</v>
      </c>
      <c r="C963" s="97"/>
    </row>
    <row r="964" spans="1:3" ht="14.25">
      <c r="A964" s="94" t="s">
        <v>900</v>
      </c>
      <c r="B964" s="96">
        <v>0</v>
      </c>
      <c r="C964" s="97"/>
    </row>
    <row r="965" spans="1:3" ht="14.25">
      <c r="A965" s="94" t="s">
        <v>901</v>
      </c>
      <c r="B965" s="96">
        <v>0</v>
      </c>
      <c r="C965" s="97"/>
    </row>
    <row r="966" spans="1:3" ht="14.25">
      <c r="A966" s="94" t="s">
        <v>902</v>
      </c>
      <c r="B966" s="96">
        <v>0</v>
      </c>
      <c r="C966" s="97"/>
    </row>
    <row r="967" spans="1:3" ht="14.25">
      <c r="A967" s="94" t="s">
        <v>903</v>
      </c>
      <c r="B967" s="94">
        <f>SUM(B968:B977)</f>
        <v>1301</v>
      </c>
      <c r="C967" s="97">
        <v>105.1738075990299</v>
      </c>
    </row>
    <row r="968" spans="1:3" ht="14.25">
      <c r="A968" s="94" t="s">
        <v>161</v>
      </c>
      <c r="B968" s="96">
        <v>0</v>
      </c>
      <c r="C968" s="97"/>
    </row>
    <row r="969" spans="1:3" ht="14.25">
      <c r="A969" s="94" t="s">
        <v>162</v>
      </c>
      <c r="B969" s="96">
        <v>1200</v>
      </c>
      <c r="C969" s="97">
        <v>100</v>
      </c>
    </row>
    <row r="970" spans="1:3" ht="14.25">
      <c r="A970" s="94" t="s">
        <v>163</v>
      </c>
      <c r="B970" s="96">
        <v>0</v>
      </c>
      <c r="C970" s="97"/>
    </row>
    <row r="971" spans="1:3" ht="14.25">
      <c r="A971" s="94" t="s">
        <v>904</v>
      </c>
      <c r="B971" s="96">
        <v>0</v>
      </c>
      <c r="C971" s="97">
        <v>0</v>
      </c>
    </row>
    <row r="972" spans="1:3" ht="14.25">
      <c r="A972" s="94" t="s">
        <v>905</v>
      </c>
      <c r="B972" s="96">
        <v>0</v>
      </c>
      <c r="C972" s="97"/>
    </row>
    <row r="973" spans="1:3" ht="14.25">
      <c r="A973" s="94" t="s">
        <v>906</v>
      </c>
      <c r="B973" s="96">
        <v>0</v>
      </c>
      <c r="C973" s="97">
        <v>0</v>
      </c>
    </row>
    <row r="974" spans="1:3" ht="14.25">
      <c r="A974" s="94" t="s">
        <v>907</v>
      </c>
      <c r="B974" s="96">
        <v>0</v>
      </c>
      <c r="C974" s="97">
        <v>0</v>
      </c>
    </row>
    <row r="975" spans="1:3" ht="14.25">
      <c r="A975" s="94" t="s">
        <v>908</v>
      </c>
      <c r="B975" s="96">
        <v>0</v>
      </c>
      <c r="C975" s="97"/>
    </row>
    <row r="976" spans="1:3" ht="14.25">
      <c r="A976" s="94" t="s">
        <v>909</v>
      </c>
      <c r="B976" s="96">
        <v>0</v>
      </c>
      <c r="C976" s="97"/>
    </row>
    <row r="977" spans="1:3" ht="14.25">
      <c r="A977" s="94" t="s">
        <v>910</v>
      </c>
      <c r="B977" s="96">
        <v>101</v>
      </c>
      <c r="C977" s="97">
        <v>505</v>
      </c>
    </row>
    <row r="978" spans="1:3" ht="14.25">
      <c r="A978" s="94" t="s">
        <v>911</v>
      </c>
      <c r="B978" s="94">
        <f>SUM(B979:B983)</f>
        <v>6</v>
      </c>
      <c r="C978" s="97">
        <v>120</v>
      </c>
    </row>
    <row r="979" spans="1:3" ht="14.25">
      <c r="A979" s="94" t="s">
        <v>493</v>
      </c>
      <c r="B979" s="96">
        <v>0</v>
      </c>
      <c r="C979" s="97"/>
    </row>
    <row r="980" spans="1:3" ht="14.25">
      <c r="A980" s="94" t="s">
        <v>912</v>
      </c>
      <c r="B980" s="96">
        <v>0</v>
      </c>
      <c r="C980" s="97"/>
    </row>
    <row r="981" spans="1:3" ht="14.25">
      <c r="A981" s="94" t="s">
        <v>913</v>
      </c>
      <c r="B981" s="96">
        <v>2</v>
      </c>
      <c r="C981" s="97"/>
    </row>
    <row r="982" spans="1:3" ht="14.25">
      <c r="A982" s="94" t="s">
        <v>914</v>
      </c>
      <c r="B982" s="96">
        <v>0</v>
      </c>
      <c r="C982" s="97">
        <v>0</v>
      </c>
    </row>
    <row r="983" spans="1:3" ht="14.25">
      <c r="A983" s="94" t="s">
        <v>915</v>
      </c>
      <c r="B983" s="96">
        <v>4</v>
      </c>
      <c r="C983" s="97"/>
    </row>
    <row r="984" spans="1:3" ht="14.25">
      <c r="A984" s="94" t="s">
        <v>916</v>
      </c>
      <c r="B984" s="94">
        <f>SUM(B985:B990)</f>
        <v>2832</v>
      </c>
      <c r="C984" s="97">
        <v>203.01075268817206</v>
      </c>
    </row>
    <row r="985" spans="1:3" ht="14.25">
      <c r="A985" s="94" t="s">
        <v>917</v>
      </c>
      <c r="B985" s="96">
        <v>2806</v>
      </c>
      <c r="C985" s="97"/>
    </row>
    <row r="986" spans="1:3" ht="14.25">
      <c r="A986" s="94" t="s">
        <v>918</v>
      </c>
      <c r="B986" s="96">
        <v>0</v>
      </c>
      <c r="C986" s="97"/>
    </row>
    <row r="987" spans="1:3" ht="14.25">
      <c r="A987" s="94" t="s">
        <v>919</v>
      </c>
      <c r="B987" s="96">
        <v>26</v>
      </c>
      <c r="C987" s="97">
        <v>2.09508460918614</v>
      </c>
    </row>
    <row r="988" spans="1:3" ht="14.25">
      <c r="A988" s="94" t="s">
        <v>920</v>
      </c>
      <c r="B988" s="96">
        <v>0</v>
      </c>
      <c r="C988" s="97">
        <v>0</v>
      </c>
    </row>
    <row r="989" spans="1:3" ht="14.25">
      <c r="A989" s="94" t="s">
        <v>921</v>
      </c>
      <c r="B989" s="96">
        <v>0</v>
      </c>
      <c r="C989" s="97"/>
    </row>
    <row r="990" spans="1:3" ht="14.25">
      <c r="A990" s="94" t="s">
        <v>922</v>
      </c>
      <c r="B990" s="96">
        <v>0</v>
      </c>
      <c r="C990" s="97"/>
    </row>
    <row r="991" spans="1:3" ht="14.25">
      <c r="A991" s="94" t="s">
        <v>923</v>
      </c>
      <c r="B991" s="94">
        <f>SUM(B992:B997)</f>
        <v>0</v>
      </c>
      <c r="C991" s="97"/>
    </row>
    <row r="992" spans="1:3" ht="14.25">
      <c r="A992" s="94" t="s">
        <v>924</v>
      </c>
      <c r="B992" s="96">
        <v>0</v>
      </c>
      <c r="C992" s="97"/>
    </row>
    <row r="993" spans="1:3" ht="14.25">
      <c r="A993" s="94" t="s">
        <v>925</v>
      </c>
      <c r="B993" s="96">
        <v>0</v>
      </c>
      <c r="C993" s="97"/>
    </row>
    <row r="994" spans="1:3" ht="14.25">
      <c r="A994" s="94" t="s">
        <v>926</v>
      </c>
      <c r="B994" s="96">
        <v>0</v>
      </c>
      <c r="C994" s="97"/>
    </row>
    <row r="995" spans="1:3" ht="14.25">
      <c r="A995" s="94" t="s">
        <v>927</v>
      </c>
      <c r="B995" s="96">
        <v>0</v>
      </c>
      <c r="C995" s="97"/>
    </row>
    <row r="996" spans="1:3" ht="14.25">
      <c r="A996" s="94" t="s">
        <v>928</v>
      </c>
      <c r="B996" s="96">
        <v>0</v>
      </c>
      <c r="C996" s="97"/>
    </row>
    <row r="997" spans="1:3" ht="14.25">
      <c r="A997" s="94" t="s">
        <v>929</v>
      </c>
      <c r="B997" s="96">
        <v>0</v>
      </c>
      <c r="C997" s="97"/>
    </row>
    <row r="998" spans="1:3" ht="14.25">
      <c r="A998" s="94" t="s">
        <v>930</v>
      </c>
      <c r="B998" s="94">
        <f>SUM(B999:B1001)</f>
        <v>0</v>
      </c>
      <c r="C998" s="97"/>
    </row>
    <row r="999" spans="1:3" ht="14.25">
      <c r="A999" s="94" t="s">
        <v>931</v>
      </c>
      <c r="B999" s="96">
        <v>0</v>
      </c>
      <c r="C999" s="97"/>
    </row>
    <row r="1000" spans="1:3" ht="14.25">
      <c r="A1000" s="94" t="s">
        <v>932</v>
      </c>
      <c r="B1000" s="96">
        <v>0</v>
      </c>
      <c r="C1000" s="97"/>
    </row>
    <row r="1001" spans="1:3" ht="14.25">
      <c r="A1001" s="94" t="s">
        <v>933</v>
      </c>
      <c r="B1001" s="96">
        <v>0</v>
      </c>
      <c r="C1001" s="97"/>
    </row>
    <row r="1002" spans="1:3" ht="14.25">
      <c r="A1002" s="94" t="s">
        <v>934</v>
      </c>
      <c r="B1002" s="94">
        <f>SUM(B1003:B1004)</f>
        <v>406</v>
      </c>
      <c r="C1002" s="97">
        <v>43.93939393939394</v>
      </c>
    </row>
    <row r="1003" spans="1:3" ht="14.25">
      <c r="A1003" s="94" t="s">
        <v>935</v>
      </c>
      <c r="B1003" s="96">
        <v>0</v>
      </c>
      <c r="C1003" s="97"/>
    </row>
    <row r="1004" spans="1:3" ht="14.25">
      <c r="A1004" s="94" t="s">
        <v>936</v>
      </c>
      <c r="B1004" s="96">
        <v>406</v>
      </c>
      <c r="C1004" s="97">
        <v>43.93939393939394</v>
      </c>
    </row>
    <row r="1005" spans="1:3" ht="14.25">
      <c r="A1005" s="94" t="s">
        <v>937</v>
      </c>
      <c r="B1005" s="94">
        <f>B1006+B1036+B1046+B1056+B1061+B1068+B1073</f>
        <v>22</v>
      </c>
      <c r="C1005" s="97">
        <v>51.162790697674424</v>
      </c>
    </row>
    <row r="1006" spans="1:3" ht="14.25">
      <c r="A1006" s="94" t="s">
        <v>938</v>
      </c>
      <c r="B1006" s="94">
        <f>SUM(B1007:B1035)</f>
        <v>22</v>
      </c>
      <c r="C1006" s="97">
        <v>73.33333333333333</v>
      </c>
    </row>
    <row r="1007" spans="1:3" ht="14.25">
      <c r="A1007" s="94" t="s">
        <v>161</v>
      </c>
      <c r="B1007" s="96">
        <v>8</v>
      </c>
      <c r="C1007" s="97">
        <v>114.28571428571428</v>
      </c>
    </row>
    <row r="1008" spans="1:3" ht="14.25">
      <c r="A1008" s="94" t="s">
        <v>162</v>
      </c>
      <c r="B1008" s="96">
        <v>0</v>
      </c>
      <c r="C1008" s="97"/>
    </row>
    <row r="1009" spans="1:3" ht="14.25">
      <c r="A1009" s="94" t="s">
        <v>163</v>
      </c>
      <c r="B1009" s="96">
        <v>0</v>
      </c>
      <c r="C1009" s="97"/>
    </row>
    <row r="1010" spans="1:3" ht="14.25">
      <c r="A1010" s="94" t="s">
        <v>939</v>
      </c>
      <c r="B1010" s="96">
        <v>0</v>
      </c>
      <c r="C1010" s="97"/>
    </row>
    <row r="1011" spans="1:3" ht="14.25">
      <c r="A1011" s="94" t="s">
        <v>940</v>
      </c>
      <c r="B1011" s="96">
        <v>0</v>
      </c>
      <c r="C1011" s="97"/>
    </row>
    <row r="1012" spans="1:3" ht="14.25">
      <c r="A1012" s="94" t="s">
        <v>941</v>
      </c>
      <c r="B1012" s="96">
        <v>0</v>
      </c>
      <c r="C1012" s="97"/>
    </row>
    <row r="1013" spans="1:3" ht="14.25">
      <c r="A1013" s="94" t="s">
        <v>942</v>
      </c>
      <c r="B1013" s="96">
        <v>0</v>
      </c>
      <c r="C1013" s="97"/>
    </row>
    <row r="1014" spans="1:3" ht="14.25">
      <c r="A1014" s="94" t="s">
        <v>943</v>
      </c>
      <c r="B1014" s="96">
        <v>0</v>
      </c>
      <c r="C1014" s="97"/>
    </row>
    <row r="1015" spans="1:3" ht="14.25">
      <c r="A1015" s="94" t="s">
        <v>944</v>
      </c>
      <c r="B1015" s="96">
        <v>0</v>
      </c>
      <c r="C1015" s="97"/>
    </row>
    <row r="1016" spans="1:3" ht="14.25">
      <c r="A1016" s="94" t="s">
        <v>945</v>
      </c>
      <c r="B1016" s="96">
        <v>14</v>
      </c>
      <c r="C1016" s="97">
        <v>87.5</v>
      </c>
    </row>
    <row r="1017" spans="1:3" ht="14.25">
      <c r="A1017" s="94" t="s">
        <v>946</v>
      </c>
      <c r="B1017" s="96">
        <v>0</v>
      </c>
      <c r="C1017" s="97"/>
    </row>
    <row r="1018" spans="1:3" ht="14.25">
      <c r="A1018" s="94" t="s">
        <v>947</v>
      </c>
      <c r="B1018" s="96">
        <v>0</v>
      </c>
      <c r="C1018" s="97"/>
    </row>
    <row r="1019" spans="1:3" ht="14.25">
      <c r="A1019" s="94" t="s">
        <v>948</v>
      </c>
      <c r="B1019" s="96">
        <v>0</v>
      </c>
      <c r="C1019" s="97"/>
    </row>
    <row r="1020" spans="1:3" ht="14.25">
      <c r="A1020" s="94" t="s">
        <v>949</v>
      </c>
      <c r="B1020" s="96">
        <v>0</v>
      </c>
      <c r="C1020" s="97"/>
    </row>
    <row r="1021" spans="1:3" ht="14.25">
      <c r="A1021" s="94" t="s">
        <v>950</v>
      </c>
      <c r="B1021" s="96">
        <v>0</v>
      </c>
      <c r="C1021" s="97">
        <v>0</v>
      </c>
    </row>
    <row r="1022" spans="1:3" ht="14.25">
      <c r="A1022" s="94" t="s">
        <v>951</v>
      </c>
      <c r="B1022" s="96">
        <v>0</v>
      </c>
      <c r="C1022" s="97"/>
    </row>
    <row r="1023" spans="1:3" ht="14.25">
      <c r="A1023" s="94" t="s">
        <v>952</v>
      </c>
      <c r="B1023" s="96">
        <v>0</v>
      </c>
      <c r="C1023" s="97"/>
    </row>
    <row r="1024" spans="1:3" ht="14.25">
      <c r="A1024" s="94" t="s">
        <v>953</v>
      </c>
      <c r="B1024" s="96">
        <v>0</v>
      </c>
      <c r="C1024" s="97"/>
    </row>
    <row r="1025" spans="1:3" ht="14.25">
      <c r="A1025" s="94" t="s">
        <v>954</v>
      </c>
      <c r="B1025" s="96">
        <v>0</v>
      </c>
      <c r="C1025" s="97"/>
    </row>
    <row r="1026" spans="1:3" ht="14.25">
      <c r="A1026" s="94" t="s">
        <v>955</v>
      </c>
      <c r="B1026" s="96">
        <v>0</v>
      </c>
      <c r="C1026" s="97"/>
    </row>
    <row r="1027" spans="1:3" ht="14.25">
      <c r="A1027" s="94" t="s">
        <v>956</v>
      </c>
      <c r="B1027" s="96">
        <v>0</v>
      </c>
      <c r="C1027" s="97"/>
    </row>
    <row r="1028" spans="1:3" ht="14.25">
      <c r="A1028" s="94" t="s">
        <v>957</v>
      </c>
      <c r="B1028" s="96">
        <v>0</v>
      </c>
      <c r="C1028" s="97"/>
    </row>
    <row r="1029" spans="1:3" ht="14.25">
      <c r="A1029" s="94" t="s">
        <v>958</v>
      </c>
      <c r="B1029" s="96">
        <v>0</v>
      </c>
      <c r="C1029" s="97"/>
    </row>
    <row r="1030" spans="1:3" ht="14.25">
      <c r="A1030" s="94" t="s">
        <v>959</v>
      </c>
      <c r="B1030" s="96">
        <v>0</v>
      </c>
      <c r="C1030" s="97"/>
    </row>
    <row r="1031" spans="1:3" ht="14.25">
      <c r="A1031" s="94" t="s">
        <v>960</v>
      </c>
      <c r="B1031" s="96">
        <v>0</v>
      </c>
      <c r="C1031" s="97"/>
    </row>
    <row r="1032" spans="1:3" ht="14.25">
      <c r="A1032" s="94" t="s">
        <v>961</v>
      </c>
      <c r="B1032" s="96">
        <v>0</v>
      </c>
      <c r="C1032" s="97">
        <v>0</v>
      </c>
    </row>
    <row r="1033" spans="1:3" ht="14.25">
      <c r="A1033" s="94" t="s">
        <v>962</v>
      </c>
      <c r="B1033" s="96">
        <v>0</v>
      </c>
      <c r="C1033" s="97"/>
    </row>
    <row r="1034" spans="1:3" ht="14.25">
      <c r="A1034" s="94" t="s">
        <v>963</v>
      </c>
      <c r="B1034" s="96">
        <v>0</v>
      </c>
      <c r="C1034" s="97"/>
    </row>
    <row r="1035" spans="1:3" ht="14.25">
      <c r="A1035" s="94" t="s">
        <v>964</v>
      </c>
      <c r="B1035" s="96">
        <v>0</v>
      </c>
      <c r="C1035" s="97"/>
    </row>
    <row r="1036" spans="1:3" ht="14.25">
      <c r="A1036" s="94" t="s">
        <v>965</v>
      </c>
      <c r="B1036" s="94">
        <f>SUM(B1037:B1045)</f>
        <v>0</v>
      </c>
      <c r="C1036" s="97"/>
    </row>
    <row r="1037" spans="1:3" ht="14.25">
      <c r="A1037" s="94" t="s">
        <v>161</v>
      </c>
      <c r="B1037" s="96">
        <v>0</v>
      </c>
      <c r="C1037" s="97"/>
    </row>
    <row r="1038" spans="1:3" ht="14.25">
      <c r="A1038" s="94" t="s">
        <v>162</v>
      </c>
      <c r="B1038" s="96">
        <v>0</v>
      </c>
      <c r="C1038" s="97"/>
    </row>
    <row r="1039" spans="1:3" ht="14.25">
      <c r="A1039" s="94" t="s">
        <v>163</v>
      </c>
      <c r="B1039" s="96">
        <v>0</v>
      </c>
      <c r="C1039" s="97"/>
    </row>
    <row r="1040" spans="1:3" ht="14.25">
      <c r="A1040" s="94" t="s">
        <v>966</v>
      </c>
      <c r="B1040" s="96">
        <v>0</v>
      </c>
      <c r="C1040" s="97"/>
    </row>
    <row r="1041" spans="1:3" ht="14.25">
      <c r="A1041" s="94" t="s">
        <v>967</v>
      </c>
      <c r="B1041" s="96">
        <v>0</v>
      </c>
      <c r="C1041" s="97"/>
    </row>
    <row r="1042" spans="1:3" ht="14.25">
      <c r="A1042" s="94" t="s">
        <v>968</v>
      </c>
      <c r="B1042" s="96">
        <v>0</v>
      </c>
      <c r="C1042" s="97"/>
    </row>
    <row r="1043" spans="1:3" ht="14.25">
      <c r="A1043" s="94" t="s">
        <v>969</v>
      </c>
      <c r="B1043" s="96">
        <v>0</v>
      </c>
      <c r="C1043" s="97"/>
    </row>
    <row r="1044" spans="1:3" ht="14.25">
      <c r="A1044" s="94" t="s">
        <v>970</v>
      </c>
      <c r="B1044" s="96">
        <v>0</v>
      </c>
      <c r="C1044" s="97"/>
    </row>
    <row r="1045" spans="1:3" ht="14.25">
      <c r="A1045" s="94" t="s">
        <v>971</v>
      </c>
      <c r="B1045" s="96">
        <v>0</v>
      </c>
      <c r="C1045" s="97"/>
    </row>
    <row r="1046" spans="1:3" ht="14.25">
      <c r="A1046" s="94" t="s">
        <v>972</v>
      </c>
      <c r="B1046" s="94">
        <f>SUM(B1047:B1055)</f>
        <v>0</v>
      </c>
      <c r="C1046" s="97"/>
    </row>
    <row r="1047" spans="1:3" ht="14.25">
      <c r="A1047" s="94" t="s">
        <v>161</v>
      </c>
      <c r="B1047" s="96">
        <v>0</v>
      </c>
      <c r="C1047" s="97"/>
    </row>
    <row r="1048" spans="1:3" ht="14.25">
      <c r="A1048" s="94" t="s">
        <v>162</v>
      </c>
      <c r="B1048" s="96">
        <v>0</v>
      </c>
      <c r="C1048" s="97"/>
    </row>
    <row r="1049" spans="1:3" ht="14.25">
      <c r="A1049" s="94" t="s">
        <v>163</v>
      </c>
      <c r="B1049" s="96">
        <v>0</v>
      </c>
      <c r="C1049" s="97"/>
    </row>
    <row r="1050" spans="1:3" ht="14.25">
      <c r="A1050" s="94" t="s">
        <v>973</v>
      </c>
      <c r="B1050" s="96">
        <v>0</v>
      </c>
      <c r="C1050" s="97"/>
    </row>
    <row r="1051" spans="1:3" ht="14.25">
      <c r="A1051" s="94" t="s">
        <v>974</v>
      </c>
      <c r="B1051" s="96">
        <v>0</v>
      </c>
      <c r="C1051" s="97"/>
    </row>
    <row r="1052" spans="1:3" ht="14.25">
      <c r="A1052" s="94" t="s">
        <v>975</v>
      </c>
      <c r="B1052" s="96">
        <v>0</v>
      </c>
      <c r="C1052" s="97"/>
    </row>
    <row r="1053" spans="1:3" ht="14.25">
      <c r="A1053" s="94" t="s">
        <v>976</v>
      </c>
      <c r="B1053" s="96">
        <v>0</v>
      </c>
      <c r="C1053" s="97"/>
    </row>
    <row r="1054" spans="1:3" ht="14.25">
      <c r="A1054" s="94" t="s">
        <v>977</v>
      </c>
      <c r="B1054" s="96">
        <v>0</v>
      </c>
      <c r="C1054" s="97"/>
    </row>
    <row r="1055" spans="1:3" ht="14.25">
      <c r="A1055" s="94" t="s">
        <v>978</v>
      </c>
      <c r="B1055" s="96">
        <v>0</v>
      </c>
      <c r="C1055" s="97"/>
    </row>
    <row r="1056" spans="1:3" ht="14.25">
      <c r="A1056" s="94" t="s">
        <v>979</v>
      </c>
      <c r="B1056" s="94">
        <f>SUM(B1057:B1060)</f>
        <v>0</v>
      </c>
      <c r="C1056" s="97">
        <v>0</v>
      </c>
    </row>
    <row r="1057" spans="1:3" ht="14.25">
      <c r="A1057" s="94" t="s">
        <v>980</v>
      </c>
      <c r="B1057" s="96">
        <v>0</v>
      </c>
      <c r="C1057" s="97"/>
    </row>
    <row r="1058" spans="1:3" ht="14.25">
      <c r="A1058" s="94" t="s">
        <v>981</v>
      </c>
      <c r="B1058" s="96">
        <v>0</v>
      </c>
      <c r="C1058" s="97">
        <v>0</v>
      </c>
    </row>
    <row r="1059" spans="1:3" ht="14.25">
      <c r="A1059" s="94" t="s">
        <v>982</v>
      </c>
      <c r="B1059" s="96">
        <v>0</v>
      </c>
      <c r="C1059" s="97"/>
    </row>
    <row r="1060" spans="1:3" ht="14.25">
      <c r="A1060" s="94" t="s">
        <v>983</v>
      </c>
      <c r="B1060" s="96">
        <v>0</v>
      </c>
      <c r="C1060" s="97"/>
    </row>
    <row r="1061" spans="1:3" ht="14.25">
      <c r="A1061" s="94" t="s">
        <v>984</v>
      </c>
      <c r="B1061" s="94">
        <f>SUM(B1062:B1067)</f>
        <v>0</v>
      </c>
      <c r="C1061" s="97"/>
    </row>
    <row r="1062" spans="1:3" ht="14.25">
      <c r="A1062" s="94" t="s">
        <v>161</v>
      </c>
      <c r="B1062" s="96">
        <v>0</v>
      </c>
      <c r="C1062" s="97"/>
    </row>
    <row r="1063" spans="1:3" ht="14.25">
      <c r="A1063" s="94" t="s">
        <v>162</v>
      </c>
      <c r="B1063" s="96">
        <v>0</v>
      </c>
      <c r="C1063" s="97"/>
    </row>
    <row r="1064" spans="1:3" ht="14.25">
      <c r="A1064" s="94" t="s">
        <v>163</v>
      </c>
      <c r="B1064" s="96">
        <v>0</v>
      </c>
      <c r="C1064" s="97"/>
    </row>
    <row r="1065" spans="1:3" ht="14.25">
      <c r="A1065" s="94" t="s">
        <v>970</v>
      </c>
      <c r="B1065" s="96">
        <v>0</v>
      </c>
      <c r="C1065" s="97"/>
    </row>
    <row r="1066" spans="1:3" ht="14.25">
      <c r="A1066" s="94" t="s">
        <v>985</v>
      </c>
      <c r="B1066" s="96">
        <v>0</v>
      </c>
      <c r="C1066" s="97"/>
    </row>
    <row r="1067" spans="1:3" ht="14.25">
      <c r="A1067" s="94" t="s">
        <v>986</v>
      </c>
      <c r="B1067" s="96">
        <v>0</v>
      </c>
      <c r="C1067" s="97"/>
    </row>
    <row r="1068" spans="1:3" ht="14.25">
      <c r="A1068" s="94" t="s">
        <v>987</v>
      </c>
      <c r="B1068" s="94">
        <f>SUM(B1069:B1072)</f>
        <v>0</v>
      </c>
      <c r="C1068" s="97"/>
    </row>
    <row r="1069" spans="1:3" ht="14.25">
      <c r="A1069" s="94" t="s">
        <v>988</v>
      </c>
      <c r="B1069" s="96">
        <v>0</v>
      </c>
      <c r="C1069" s="97"/>
    </row>
    <row r="1070" spans="1:3" ht="14.25">
      <c r="A1070" s="94" t="s">
        <v>989</v>
      </c>
      <c r="B1070" s="96">
        <v>0</v>
      </c>
      <c r="C1070" s="97"/>
    </row>
    <row r="1071" spans="1:3" ht="14.25">
      <c r="A1071" s="94" t="s">
        <v>990</v>
      </c>
      <c r="B1071" s="96">
        <v>0</v>
      </c>
      <c r="C1071" s="97"/>
    </row>
    <row r="1072" spans="1:3" ht="14.25">
      <c r="A1072" s="94" t="s">
        <v>991</v>
      </c>
      <c r="B1072" s="96">
        <v>0</v>
      </c>
      <c r="C1072" s="97"/>
    </row>
    <row r="1073" spans="1:3" ht="14.25">
      <c r="A1073" s="94" t="s">
        <v>992</v>
      </c>
      <c r="B1073" s="94">
        <f>SUM(B1074:B1075)</f>
        <v>0</v>
      </c>
      <c r="C1073" s="97"/>
    </row>
    <row r="1074" spans="1:3" ht="14.25">
      <c r="A1074" s="94" t="s">
        <v>993</v>
      </c>
      <c r="B1074" s="96">
        <v>0</v>
      </c>
      <c r="C1074" s="97"/>
    </row>
    <row r="1075" spans="1:3" ht="14.25">
      <c r="A1075" s="94" t="s">
        <v>994</v>
      </c>
      <c r="B1075" s="96">
        <v>0</v>
      </c>
      <c r="C1075" s="97"/>
    </row>
    <row r="1076" spans="1:3" ht="14.25">
      <c r="A1076" s="94" t="s">
        <v>995</v>
      </c>
      <c r="B1076" s="94">
        <f>B1077+B1087+B1103+B1108+B1122+B1131+B1138+B1145</f>
        <v>5796</v>
      </c>
      <c r="C1076" s="97">
        <v>99.98274969811972</v>
      </c>
    </row>
    <row r="1077" spans="1:3" ht="14.25">
      <c r="A1077" s="94" t="s">
        <v>996</v>
      </c>
      <c r="B1077" s="94">
        <f>SUM(B1078:B1086)</f>
        <v>0</v>
      </c>
      <c r="C1077" s="97"/>
    </row>
    <row r="1078" spans="1:3" ht="14.25">
      <c r="A1078" s="94" t="s">
        <v>161</v>
      </c>
      <c r="B1078" s="96">
        <v>0</v>
      </c>
      <c r="C1078" s="97"/>
    </row>
    <row r="1079" spans="1:3" ht="14.25">
      <c r="A1079" s="94" t="s">
        <v>162</v>
      </c>
      <c r="B1079" s="96">
        <v>0</v>
      </c>
      <c r="C1079" s="97"/>
    </row>
    <row r="1080" spans="1:3" ht="14.25">
      <c r="A1080" s="94" t="s">
        <v>163</v>
      </c>
      <c r="B1080" s="96">
        <v>0</v>
      </c>
      <c r="C1080" s="97"/>
    </row>
    <row r="1081" spans="1:3" ht="14.25">
      <c r="A1081" s="94" t="s">
        <v>997</v>
      </c>
      <c r="B1081" s="96">
        <v>0</v>
      </c>
      <c r="C1081" s="97"/>
    </row>
    <row r="1082" spans="1:3" ht="14.25">
      <c r="A1082" s="94" t="s">
        <v>998</v>
      </c>
      <c r="B1082" s="96">
        <v>0</v>
      </c>
      <c r="C1082" s="97"/>
    </row>
    <row r="1083" spans="1:3" ht="14.25">
      <c r="A1083" s="94" t="s">
        <v>999</v>
      </c>
      <c r="B1083" s="96">
        <v>0</v>
      </c>
      <c r="C1083" s="97"/>
    </row>
    <row r="1084" spans="1:3" ht="14.25">
      <c r="A1084" s="94" t="s">
        <v>1000</v>
      </c>
      <c r="B1084" s="96">
        <v>0</v>
      </c>
      <c r="C1084" s="97"/>
    </row>
    <row r="1085" spans="1:3" ht="14.25">
      <c r="A1085" s="94" t="s">
        <v>1001</v>
      </c>
      <c r="B1085" s="96">
        <v>0</v>
      </c>
      <c r="C1085" s="97"/>
    </row>
    <row r="1086" spans="1:3" ht="14.25">
      <c r="A1086" s="94" t="s">
        <v>1002</v>
      </c>
      <c r="B1086" s="96">
        <v>0</v>
      </c>
      <c r="C1086" s="97"/>
    </row>
    <row r="1087" spans="1:3" ht="14.25">
      <c r="A1087" s="94" t="s">
        <v>1003</v>
      </c>
      <c r="B1087" s="94">
        <f>SUM(B1088:B1102)</f>
        <v>0</v>
      </c>
      <c r="C1087" s="97"/>
    </row>
    <row r="1088" spans="1:3" ht="14.25">
      <c r="A1088" s="94" t="s">
        <v>161</v>
      </c>
      <c r="B1088" s="96">
        <v>0</v>
      </c>
      <c r="C1088" s="97"/>
    </row>
    <row r="1089" spans="1:3" ht="14.25">
      <c r="A1089" s="94" t="s">
        <v>162</v>
      </c>
      <c r="B1089" s="96">
        <v>0</v>
      </c>
      <c r="C1089" s="97"/>
    </row>
    <row r="1090" spans="1:3" ht="14.25">
      <c r="A1090" s="94" t="s">
        <v>163</v>
      </c>
      <c r="B1090" s="96">
        <v>0</v>
      </c>
      <c r="C1090" s="97"/>
    </row>
    <row r="1091" spans="1:3" ht="14.25">
      <c r="A1091" s="94" t="s">
        <v>1004</v>
      </c>
      <c r="B1091" s="96">
        <v>0</v>
      </c>
      <c r="C1091" s="97"/>
    </row>
    <row r="1092" spans="1:3" ht="14.25">
      <c r="A1092" s="94" t="s">
        <v>1005</v>
      </c>
      <c r="B1092" s="96">
        <v>0</v>
      </c>
      <c r="C1092" s="97"/>
    </row>
    <row r="1093" spans="1:3" ht="14.25">
      <c r="A1093" s="94" t="s">
        <v>1006</v>
      </c>
      <c r="B1093" s="96">
        <v>0</v>
      </c>
      <c r="C1093" s="97"/>
    </row>
    <row r="1094" spans="1:3" ht="14.25">
      <c r="A1094" s="94" t="s">
        <v>1007</v>
      </c>
      <c r="B1094" s="96">
        <v>0</v>
      </c>
      <c r="C1094" s="97"/>
    </row>
    <row r="1095" spans="1:3" ht="14.25">
      <c r="A1095" s="94" t="s">
        <v>1008</v>
      </c>
      <c r="B1095" s="96">
        <v>0</v>
      </c>
      <c r="C1095" s="97"/>
    </row>
    <row r="1096" spans="1:3" ht="14.25">
      <c r="A1096" s="94" t="s">
        <v>1009</v>
      </c>
      <c r="B1096" s="96">
        <v>0</v>
      </c>
      <c r="C1096" s="97"/>
    </row>
    <row r="1097" spans="1:3" ht="14.25">
      <c r="A1097" s="94" t="s">
        <v>1010</v>
      </c>
      <c r="B1097" s="96">
        <v>0</v>
      </c>
      <c r="C1097" s="97"/>
    </row>
    <row r="1098" spans="1:3" ht="14.25">
      <c r="A1098" s="94" t="s">
        <v>1011</v>
      </c>
      <c r="B1098" s="96">
        <v>0</v>
      </c>
      <c r="C1098" s="97"/>
    </row>
    <row r="1099" spans="1:3" ht="14.25">
      <c r="A1099" s="94" t="s">
        <v>1012</v>
      </c>
      <c r="B1099" s="96">
        <v>0</v>
      </c>
      <c r="C1099" s="97"/>
    </row>
    <row r="1100" spans="1:3" ht="14.25">
      <c r="A1100" s="94" t="s">
        <v>1013</v>
      </c>
      <c r="B1100" s="96">
        <v>0</v>
      </c>
      <c r="C1100" s="97"/>
    </row>
    <row r="1101" spans="1:3" ht="14.25">
      <c r="A1101" s="94" t="s">
        <v>1014</v>
      </c>
      <c r="B1101" s="96">
        <v>0</v>
      </c>
      <c r="C1101" s="97"/>
    </row>
    <row r="1102" spans="1:3" ht="14.25">
      <c r="A1102" s="94" t="s">
        <v>1015</v>
      </c>
      <c r="B1102" s="96">
        <v>0</v>
      </c>
      <c r="C1102" s="97"/>
    </row>
    <row r="1103" spans="1:3" ht="14.25">
      <c r="A1103" s="94" t="s">
        <v>1016</v>
      </c>
      <c r="B1103" s="94">
        <f>SUM(B1104:B1107)</f>
        <v>0</v>
      </c>
      <c r="C1103" s="97"/>
    </row>
    <row r="1104" spans="1:3" ht="14.25">
      <c r="A1104" s="94" t="s">
        <v>161</v>
      </c>
      <c r="B1104" s="96">
        <v>0</v>
      </c>
      <c r="C1104" s="97"/>
    </row>
    <row r="1105" spans="1:3" ht="14.25">
      <c r="A1105" s="94" t="s">
        <v>162</v>
      </c>
      <c r="B1105" s="96">
        <v>0</v>
      </c>
      <c r="C1105" s="97"/>
    </row>
    <row r="1106" spans="1:3" ht="14.25">
      <c r="A1106" s="94" t="s">
        <v>163</v>
      </c>
      <c r="B1106" s="96">
        <v>0</v>
      </c>
      <c r="C1106" s="97"/>
    </row>
    <row r="1107" spans="1:3" ht="14.25">
      <c r="A1107" s="94" t="s">
        <v>1017</v>
      </c>
      <c r="B1107" s="96">
        <v>0</v>
      </c>
      <c r="C1107" s="97"/>
    </row>
    <row r="1108" spans="1:3" ht="14.25">
      <c r="A1108" s="94" t="s">
        <v>1018</v>
      </c>
      <c r="B1108" s="94">
        <f>SUM(B1109:B1121)</f>
        <v>38</v>
      </c>
      <c r="C1108" s="97">
        <v>8.444444444444445</v>
      </c>
    </row>
    <row r="1109" spans="1:3" ht="14.25">
      <c r="A1109" s="94" t="s">
        <v>161</v>
      </c>
      <c r="B1109" s="96">
        <v>0</v>
      </c>
      <c r="C1109" s="97"/>
    </row>
    <row r="1110" spans="1:3" ht="14.25">
      <c r="A1110" s="94" t="s">
        <v>162</v>
      </c>
      <c r="B1110" s="96">
        <v>0</v>
      </c>
      <c r="C1110" s="97"/>
    </row>
    <row r="1111" spans="1:3" ht="14.25">
      <c r="A1111" s="94" t="s">
        <v>163</v>
      </c>
      <c r="B1111" s="96">
        <v>0</v>
      </c>
      <c r="C1111" s="97"/>
    </row>
    <row r="1112" spans="1:3" ht="14.25">
      <c r="A1112" s="94" t="s">
        <v>1019</v>
      </c>
      <c r="B1112" s="96">
        <v>0</v>
      </c>
      <c r="C1112" s="97"/>
    </row>
    <row r="1113" spans="1:3" ht="14.25">
      <c r="A1113" s="94" t="s">
        <v>1020</v>
      </c>
      <c r="B1113" s="96">
        <v>0</v>
      </c>
      <c r="C1113" s="97"/>
    </row>
    <row r="1114" spans="1:3" ht="14.25">
      <c r="A1114" s="94" t="s">
        <v>1021</v>
      </c>
      <c r="B1114" s="96">
        <v>0</v>
      </c>
      <c r="C1114" s="97"/>
    </row>
    <row r="1115" spans="1:3" ht="14.25">
      <c r="A1115" s="94" t="s">
        <v>1022</v>
      </c>
      <c r="B1115" s="96">
        <v>0</v>
      </c>
      <c r="C1115" s="97"/>
    </row>
    <row r="1116" spans="1:3" ht="14.25">
      <c r="A1116" s="94" t="s">
        <v>1023</v>
      </c>
      <c r="B1116" s="96">
        <v>0</v>
      </c>
      <c r="C1116" s="97"/>
    </row>
    <row r="1117" spans="1:3" ht="14.25">
      <c r="A1117" s="94" t="s">
        <v>1024</v>
      </c>
      <c r="B1117" s="96">
        <v>38</v>
      </c>
      <c r="C1117" s="97">
        <v>8.444444444444445</v>
      </c>
    </row>
    <row r="1118" spans="1:3" ht="14.25">
      <c r="A1118" s="94" t="s">
        <v>1025</v>
      </c>
      <c r="B1118" s="96">
        <v>0</v>
      </c>
      <c r="C1118" s="97"/>
    </row>
    <row r="1119" spans="1:3" ht="14.25">
      <c r="A1119" s="94" t="s">
        <v>970</v>
      </c>
      <c r="B1119" s="96">
        <v>0</v>
      </c>
      <c r="C1119" s="97"/>
    </row>
    <row r="1120" spans="1:3" ht="14.25">
      <c r="A1120" s="94" t="s">
        <v>1026</v>
      </c>
      <c r="B1120" s="96">
        <v>0</v>
      </c>
      <c r="C1120" s="97"/>
    </row>
    <row r="1121" spans="1:3" ht="14.25">
      <c r="A1121" s="94" t="s">
        <v>1027</v>
      </c>
      <c r="B1121" s="96">
        <v>0</v>
      </c>
      <c r="C1121" s="97"/>
    </row>
    <row r="1122" spans="1:3" ht="14.25">
      <c r="A1122" s="94" t="s">
        <v>1028</v>
      </c>
      <c r="B1122" s="94">
        <f>SUM(B1123:B1130)</f>
        <v>747</v>
      </c>
      <c r="C1122" s="97">
        <v>157.92811839323466</v>
      </c>
    </row>
    <row r="1123" spans="1:3" ht="14.25">
      <c r="A1123" s="94" t="s">
        <v>161</v>
      </c>
      <c r="B1123" s="96">
        <v>255</v>
      </c>
      <c r="C1123" s="97">
        <v>120.85308056872037</v>
      </c>
    </row>
    <row r="1124" spans="1:3" ht="14.25">
      <c r="A1124" s="94" t="s">
        <v>162</v>
      </c>
      <c r="B1124" s="96">
        <v>363</v>
      </c>
      <c r="C1124" s="97">
        <v>264.963503649635</v>
      </c>
    </row>
    <row r="1125" spans="1:3" ht="14.25">
      <c r="A1125" s="94" t="s">
        <v>163</v>
      </c>
      <c r="B1125" s="96">
        <v>2</v>
      </c>
      <c r="C1125" s="97"/>
    </row>
    <row r="1126" spans="1:3" ht="14.25">
      <c r="A1126" s="94" t="s">
        <v>1029</v>
      </c>
      <c r="B1126" s="96">
        <v>0</v>
      </c>
      <c r="C1126" s="97"/>
    </row>
    <row r="1127" spans="1:3" ht="14.25">
      <c r="A1127" s="94" t="s">
        <v>1030</v>
      </c>
      <c r="B1127" s="96">
        <v>0</v>
      </c>
      <c r="C1127" s="97"/>
    </row>
    <row r="1128" spans="1:3" ht="14.25">
      <c r="A1128" s="94" t="s">
        <v>1031</v>
      </c>
      <c r="B1128" s="96">
        <v>0</v>
      </c>
      <c r="C1128" s="97"/>
    </row>
    <row r="1129" spans="1:3" ht="14.25">
      <c r="A1129" s="94" t="s">
        <v>1032</v>
      </c>
      <c r="B1129" s="96">
        <v>0</v>
      </c>
      <c r="C1129" s="97"/>
    </row>
    <row r="1130" spans="1:3" ht="14.25">
      <c r="A1130" s="94" t="s">
        <v>1033</v>
      </c>
      <c r="B1130" s="96">
        <v>127</v>
      </c>
      <c r="C1130" s="97">
        <v>101.6</v>
      </c>
    </row>
    <row r="1131" spans="1:3" ht="14.25">
      <c r="A1131" s="94" t="s">
        <v>1034</v>
      </c>
      <c r="B1131" s="94">
        <f>SUM(B1132:B1137)</f>
        <v>7</v>
      </c>
      <c r="C1131" s="97">
        <v>58.333333333333336</v>
      </c>
    </row>
    <row r="1132" spans="1:3" ht="14.25">
      <c r="A1132" s="94" t="s">
        <v>161</v>
      </c>
      <c r="B1132" s="96">
        <v>0</v>
      </c>
      <c r="C1132" s="97"/>
    </row>
    <row r="1133" spans="1:3" ht="14.25">
      <c r="A1133" s="94" t="s">
        <v>162</v>
      </c>
      <c r="B1133" s="96">
        <v>7</v>
      </c>
      <c r="C1133" s="97">
        <v>58.333333333333336</v>
      </c>
    </row>
    <row r="1134" spans="1:3" ht="14.25">
      <c r="A1134" s="94" t="s">
        <v>163</v>
      </c>
      <c r="B1134" s="96">
        <v>0</v>
      </c>
      <c r="C1134" s="97"/>
    </row>
    <row r="1135" spans="1:3" ht="14.25">
      <c r="A1135" s="94" t="s">
        <v>1035</v>
      </c>
      <c r="B1135" s="96">
        <v>0</v>
      </c>
      <c r="C1135" s="97"/>
    </row>
    <row r="1136" spans="1:3" ht="14.25">
      <c r="A1136" s="94" t="s">
        <v>1036</v>
      </c>
      <c r="B1136" s="96">
        <v>0</v>
      </c>
      <c r="C1136" s="97"/>
    </row>
    <row r="1137" spans="1:3" ht="14.25">
      <c r="A1137" s="94" t="s">
        <v>1037</v>
      </c>
      <c r="B1137" s="96">
        <v>0</v>
      </c>
      <c r="C1137" s="97"/>
    </row>
    <row r="1138" spans="1:3" ht="14.25">
      <c r="A1138" s="94" t="s">
        <v>1038</v>
      </c>
      <c r="B1138" s="94">
        <f>SUM(B1139:B1144)</f>
        <v>3476</v>
      </c>
      <c r="C1138" s="97">
        <v>76.90265486725664</v>
      </c>
    </row>
    <row r="1139" spans="1:3" ht="14.25">
      <c r="A1139" s="94" t="s">
        <v>161</v>
      </c>
      <c r="B1139" s="96">
        <v>0</v>
      </c>
      <c r="C1139" s="97"/>
    </row>
    <row r="1140" spans="1:3" ht="14.25">
      <c r="A1140" s="94" t="s">
        <v>162</v>
      </c>
      <c r="B1140" s="96">
        <v>0</v>
      </c>
      <c r="C1140" s="97"/>
    </row>
    <row r="1141" spans="1:3" ht="14.25">
      <c r="A1141" s="94" t="s">
        <v>163</v>
      </c>
      <c r="B1141" s="96">
        <v>0</v>
      </c>
      <c r="C1141" s="97"/>
    </row>
    <row r="1142" spans="1:3" ht="14.25">
      <c r="A1142" s="94" t="s">
        <v>1039</v>
      </c>
      <c r="B1142" s="96">
        <v>0</v>
      </c>
      <c r="C1142" s="97"/>
    </row>
    <row r="1143" spans="1:3" ht="14.25">
      <c r="A1143" s="94" t="s">
        <v>1040</v>
      </c>
      <c r="B1143" s="96">
        <v>3360</v>
      </c>
      <c r="C1143" s="97">
        <v>172.66187050359713</v>
      </c>
    </row>
    <row r="1144" spans="1:3" ht="14.25">
      <c r="A1144" s="94" t="s">
        <v>1041</v>
      </c>
      <c r="B1144" s="96">
        <v>116</v>
      </c>
      <c r="C1144" s="97">
        <v>4.506604506604506</v>
      </c>
    </row>
    <row r="1145" spans="1:3" ht="14.25">
      <c r="A1145" s="94" t="s">
        <v>1042</v>
      </c>
      <c r="B1145" s="94">
        <f>SUM(B1146:B1151)</f>
        <v>1528</v>
      </c>
      <c r="C1145" s="97">
        <v>446.7836257309942</v>
      </c>
    </row>
    <row r="1146" spans="1:3" ht="14.25">
      <c r="A1146" s="94" t="s">
        <v>1043</v>
      </c>
      <c r="B1146" s="96">
        <v>0</v>
      </c>
      <c r="C1146" s="97"/>
    </row>
    <row r="1147" spans="1:3" ht="14.25">
      <c r="A1147" s="94" t="s">
        <v>1044</v>
      </c>
      <c r="B1147" s="96">
        <v>0</v>
      </c>
      <c r="C1147" s="97"/>
    </row>
    <row r="1148" spans="1:3" ht="14.25">
      <c r="A1148" s="94" t="s">
        <v>1045</v>
      </c>
      <c r="B1148" s="96">
        <v>0</v>
      </c>
      <c r="C1148" s="97"/>
    </row>
    <row r="1149" spans="1:3" ht="14.25">
      <c r="A1149" s="94" t="s">
        <v>1046</v>
      </c>
      <c r="B1149" s="96">
        <v>0</v>
      </c>
      <c r="C1149" s="97"/>
    </row>
    <row r="1150" spans="1:3" ht="14.25">
      <c r="A1150" s="94" t="s">
        <v>1047</v>
      </c>
      <c r="B1150" s="96">
        <v>0</v>
      </c>
      <c r="C1150" s="97"/>
    </row>
    <row r="1151" spans="1:3" ht="14.25">
      <c r="A1151" s="94" t="s">
        <v>1048</v>
      </c>
      <c r="B1151" s="96">
        <v>1528</v>
      </c>
      <c r="C1151" s="97">
        <v>446.7836257309942</v>
      </c>
    </row>
    <row r="1152" spans="1:3" ht="14.25">
      <c r="A1152" s="94" t="s">
        <v>1049</v>
      </c>
      <c r="B1152" s="94">
        <f>B1153+B1163+B1170+B1176</f>
        <v>1881</v>
      </c>
      <c r="C1152" s="97">
        <v>214.72602739726025</v>
      </c>
    </row>
    <row r="1153" spans="1:3" ht="14.25">
      <c r="A1153" s="94" t="s">
        <v>1050</v>
      </c>
      <c r="B1153" s="94">
        <f>SUM(B1154:B1162)</f>
        <v>524</v>
      </c>
      <c r="C1153" s="97">
        <v>147.6056338028169</v>
      </c>
    </row>
    <row r="1154" spans="1:3" ht="14.25">
      <c r="A1154" s="94" t="s">
        <v>161</v>
      </c>
      <c r="B1154" s="96">
        <v>0</v>
      </c>
      <c r="C1154" s="97"/>
    </row>
    <row r="1155" spans="1:3" ht="14.25">
      <c r="A1155" s="94" t="s">
        <v>162</v>
      </c>
      <c r="B1155" s="96">
        <v>0</v>
      </c>
      <c r="C1155" s="97"/>
    </row>
    <row r="1156" spans="1:3" ht="14.25">
      <c r="A1156" s="94" t="s">
        <v>163</v>
      </c>
      <c r="B1156" s="96">
        <v>0</v>
      </c>
      <c r="C1156" s="97"/>
    </row>
    <row r="1157" spans="1:3" ht="14.25">
      <c r="A1157" s="94" t="s">
        <v>1051</v>
      </c>
      <c r="B1157" s="96">
        <v>0</v>
      </c>
      <c r="C1157" s="97"/>
    </row>
    <row r="1158" spans="1:3" ht="14.25">
      <c r="A1158" s="94" t="s">
        <v>1052</v>
      </c>
      <c r="B1158" s="96">
        <v>0</v>
      </c>
      <c r="C1158" s="97"/>
    </row>
    <row r="1159" spans="1:3" ht="14.25">
      <c r="A1159" s="94" t="s">
        <v>1053</v>
      </c>
      <c r="B1159" s="96">
        <v>0</v>
      </c>
      <c r="C1159" s="97"/>
    </row>
    <row r="1160" spans="1:3" ht="14.25">
      <c r="A1160" s="94" t="s">
        <v>1054</v>
      </c>
      <c r="B1160" s="96">
        <v>0</v>
      </c>
      <c r="C1160" s="97"/>
    </row>
    <row r="1161" spans="1:3" ht="14.25">
      <c r="A1161" s="94" t="s">
        <v>170</v>
      </c>
      <c r="B1161" s="96">
        <v>0</v>
      </c>
      <c r="C1161" s="97"/>
    </row>
    <row r="1162" spans="1:3" ht="14.25">
      <c r="A1162" s="94" t="s">
        <v>1055</v>
      </c>
      <c r="B1162" s="96">
        <v>524</v>
      </c>
      <c r="C1162" s="97">
        <v>147.6056338028169</v>
      </c>
    </row>
    <row r="1163" spans="1:3" ht="14.25">
      <c r="A1163" s="94" t="s">
        <v>1056</v>
      </c>
      <c r="B1163" s="94">
        <f>SUM(B1164:B1169)</f>
        <v>199</v>
      </c>
      <c r="C1163" s="97">
        <v>84.68085106382979</v>
      </c>
    </row>
    <row r="1164" spans="1:3" ht="14.25">
      <c r="A1164" s="94" t="s">
        <v>161</v>
      </c>
      <c r="B1164" s="96">
        <v>3</v>
      </c>
      <c r="C1164" s="97">
        <v>100</v>
      </c>
    </row>
    <row r="1165" spans="1:3" ht="14.25">
      <c r="A1165" s="94" t="s">
        <v>162</v>
      </c>
      <c r="B1165" s="96">
        <v>50</v>
      </c>
      <c r="C1165" s="97">
        <v>54.94505494505495</v>
      </c>
    </row>
    <row r="1166" spans="1:3" ht="14.25">
      <c r="A1166" s="94" t="s">
        <v>163</v>
      </c>
      <c r="B1166" s="96">
        <v>0</v>
      </c>
      <c r="C1166" s="97"/>
    </row>
    <row r="1167" spans="1:3" ht="14.25">
      <c r="A1167" s="94" t="s">
        <v>1057</v>
      </c>
      <c r="B1167" s="96">
        <v>0</v>
      </c>
      <c r="C1167" s="97"/>
    </row>
    <row r="1168" spans="1:3" ht="14.25">
      <c r="A1168" s="94" t="s">
        <v>1058</v>
      </c>
      <c r="B1168" s="96">
        <v>0</v>
      </c>
      <c r="C1168" s="97">
        <v>0</v>
      </c>
    </row>
    <row r="1169" spans="1:3" ht="14.25">
      <c r="A1169" s="94" t="s">
        <v>1059</v>
      </c>
      <c r="B1169" s="96">
        <v>146</v>
      </c>
      <c r="C1169" s="97">
        <v>105.79710144927536</v>
      </c>
    </row>
    <row r="1170" spans="1:3" ht="14.25">
      <c r="A1170" s="94" t="s">
        <v>1060</v>
      </c>
      <c r="B1170" s="94">
        <f>SUM(B1171:B1175)</f>
        <v>1026</v>
      </c>
      <c r="C1170" s="97">
        <v>358.7412587412588</v>
      </c>
    </row>
    <row r="1171" spans="1:3" ht="14.25">
      <c r="A1171" s="94" t="s">
        <v>161</v>
      </c>
      <c r="B1171" s="96">
        <v>0</v>
      </c>
      <c r="C1171" s="97"/>
    </row>
    <row r="1172" spans="1:3" ht="14.25">
      <c r="A1172" s="94" t="s">
        <v>162</v>
      </c>
      <c r="B1172" s="96">
        <v>0</v>
      </c>
      <c r="C1172" s="97"/>
    </row>
    <row r="1173" spans="1:3" ht="14.25">
      <c r="A1173" s="94" t="s">
        <v>163</v>
      </c>
      <c r="B1173" s="96">
        <v>0</v>
      </c>
      <c r="C1173" s="97"/>
    </row>
    <row r="1174" spans="1:3" ht="14.25">
      <c r="A1174" s="94" t="s">
        <v>1061</v>
      </c>
      <c r="B1174" s="96">
        <v>0</v>
      </c>
      <c r="C1174" s="97"/>
    </row>
    <row r="1175" spans="1:3" ht="14.25">
      <c r="A1175" s="94" t="s">
        <v>1062</v>
      </c>
      <c r="B1175" s="96">
        <v>1026</v>
      </c>
      <c r="C1175" s="97">
        <v>358.7412587412588</v>
      </c>
    </row>
    <row r="1176" spans="1:3" ht="14.25">
      <c r="A1176" s="94" t="s">
        <v>1063</v>
      </c>
      <c r="B1176" s="94">
        <f>SUM(B1177:B1178)</f>
        <v>132</v>
      </c>
      <c r="C1176" s="97"/>
    </row>
    <row r="1177" spans="1:3" ht="14.25">
      <c r="A1177" s="94" t="s">
        <v>1064</v>
      </c>
      <c r="B1177" s="96">
        <v>0</v>
      </c>
      <c r="C1177" s="97"/>
    </row>
    <row r="1178" spans="1:3" ht="14.25">
      <c r="A1178" s="94" t="s">
        <v>1065</v>
      </c>
      <c r="B1178" s="96">
        <v>132</v>
      </c>
      <c r="C1178" s="97"/>
    </row>
    <row r="1179" spans="1:3" ht="14.25">
      <c r="A1179" s="94" t="s">
        <v>1066</v>
      </c>
      <c r="B1179" s="94">
        <f>B1180+B1187+B1197+B1203+B1206</f>
        <v>160</v>
      </c>
      <c r="C1179" s="97"/>
    </row>
    <row r="1180" spans="1:3" ht="14.25">
      <c r="A1180" s="94" t="s">
        <v>1067</v>
      </c>
      <c r="B1180" s="94">
        <f>SUM(B1181:B1186)</f>
        <v>0</v>
      </c>
      <c r="C1180" s="97"/>
    </row>
    <row r="1181" spans="1:3" ht="14.25">
      <c r="A1181" s="94" t="s">
        <v>161</v>
      </c>
      <c r="B1181" s="96">
        <v>0</v>
      </c>
      <c r="C1181" s="97"/>
    </row>
    <row r="1182" spans="1:3" ht="14.25">
      <c r="A1182" s="94" t="s">
        <v>162</v>
      </c>
      <c r="B1182" s="96">
        <v>0</v>
      </c>
      <c r="C1182" s="97"/>
    </row>
    <row r="1183" spans="1:3" ht="14.25">
      <c r="A1183" s="94" t="s">
        <v>163</v>
      </c>
      <c r="B1183" s="96">
        <v>0</v>
      </c>
      <c r="C1183" s="97"/>
    </row>
    <row r="1184" spans="1:3" ht="14.25">
      <c r="A1184" s="94" t="s">
        <v>1068</v>
      </c>
      <c r="B1184" s="96">
        <v>0</v>
      </c>
      <c r="C1184" s="97"/>
    </row>
    <row r="1185" spans="1:3" ht="14.25">
      <c r="A1185" s="94" t="s">
        <v>170</v>
      </c>
      <c r="B1185" s="96">
        <v>0</v>
      </c>
      <c r="C1185" s="97"/>
    </row>
    <row r="1186" spans="1:3" ht="14.25">
      <c r="A1186" s="94" t="s">
        <v>1069</v>
      </c>
      <c r="B1186" s="96">
        <v>0</v>
      </c>
      <c r="C1186" s="97"/>
    </row>
    <row r="1187" spans="1:3" ht="14.25">
      <c r="A1187" s="94" t="s">
        <v>1070</v>
      </c>
      <c r="B1187" s="94">
        <f>SUM(B1188:B1196)</f>
        <v>0</v>
      </c>
      <c r="C1187" s="97"/>
    </row>
    <row r="1188" spans="1:3" ht="14.25">
      <c r="A1188" s="94" t="s">
        <v>1071</v>
      </c>
      <c r="B1188" s="96">
        <v>0</v>
      </c>
      <c r="C1188" s="97"/>
    </row>
    <row r="1189" spans="1:3" ht="14.25">
      <c r="A1189" s="94" t="s">
        <v>1072</v>
      </c>
      <c r="B1189" s="96">
        <v>0</v>
      </c>
      <c r="C1189" s="97"/>
    </row>
    <row r="1190" spans="1:3" ht="14.25">
      <c r="A1190" s="94" t="s">
        <v>1073</v>
      </c>
      <c r="B1190" s="96">
        <v>0</v>
      </c>
      <c r="C1190" s="97"/>
    </row>
    <row r="1191" spans="1:3" ht="14.25">
      <c r="A1191" s="94" t="s">
        <v>1074</v>
      </c>
      <c r="B1191" s="96">
        <v>0</v>
      </c>
      <c r="C1191" s="97"/>
    </row>
    <row r="1192" spans="1:3" ht="14.25">
      <c r="A1192" s="94" t="s">
        <v>1075</v>
      </c>
      <c r="B1192" s="96">
        <v>0</v>
      </c>
      <c r="C1192" s="97"/>
    </row>
    <row r="1193" spans="1:3" ht="14.25">
      <c r="A1193" s="94" t="s">
        <v>1076</v>
      </c>
      <c r="B1193" s="96">
        <v>0</v>
      </c>
      <c r="C1193" s="97"/>
    </row>
    <row r="1194" spans="1:3" ht="14.25">
      <c r="A1194" s="94" t="s">
        <v>1077</v>
      </c>
      <c r="B1194" s="96">
        <v>0</v>
      </c>
      <c r="C1194" s="97"/>
    </row>
    <row r="1195" spans="1:3" ht="14.25">
      <c r="A1195" s="94" t="s">
        <v>1078</v>
      </c>
      <c r="B1195" s="96">
        <v>0</v>
      </c>
      <c r="C1195" s="97"/>
    </row>
    <row r="1196" spans="1:3" ht="14.25">
      <c r="A1196" s="94" t="s">
        <v>1079</v>
      </c>
      <c r="B1196" s="96">
        <v>0</v>
      </c>
      <c r="C1196" s="97"/>
    </row>
    <row r="1197" spans="1:3" ht="14.25">
      <c r="A1197" s="94" t="s">
        <v>1080</v>
      </c>
      <c r="B1197" s="94">
        <f>SUM(B1198:B1202)</f>
        <v>160</v>
      </c>
      <c r="C1197" s="97"/>
    </row>
    <row r="1198" spans="1:3" ht="14.25">
      <c r="A1198" s="94" t="s">
        <v>1081</v>
      </c>
      <c r="B1198" s="96">
        <v>0</v>
      </c>
      <c r="C1198" s="97"/>
    </row>
    <row r="1199" spans="1:3" ht="14.25">
      <c r="A1199" s="94" t="s">
        <v>1082</v>
      </c>
      <c r="B1199" s="96">
        <v>0</v>
      </c>
      <c r="C1199" s="97"/>
    </row>
    <row r="1200" spans="1:3" ht="14.25">
      <c r="A1200" s="94" t="s">
        <v>1083</v>
      </c>
      <c r="B1200" s="96">
        <v>0</v>
      </c>
      <c r="C1200" s="97"/>
    </row>
    <row r="1201" spans="1:3" ht="14.25">
      <c r="A1201" s="94" t="s">
        <v>1084</v>
      </c>
      <c r="B1201" s="96">
        <v>0</v>
      </c>
      <c r="C1201" s="97"/>
    </row>
    <row r="1202" spans="1:3" ht="14.25">
      <c r="A1202" s="94" t="s">
        <v>1085</v>
      </c>
      <c r="B1202" s="96">
        <v>160</v>
      </c>
      <c r="C1202" s="97"/>
    </row>
    <row r="1203" spans="1:3" ht="14.25">
      <c r="A1203" s="94" t="s">
        <v>1086</v>
      </c>
      <c r="B1203" s="94">
        <f>SUM(B1204:B1205)</f>
        <v>0</v>
      </c>
      <c r="C1203" s="97"/>
    </row>
    <row r="1204" spans="1:3" ht="14.25">
      <c r="A1204" s="94" t="s">
        <v>1087</v>
      </c>
      <c r="B1204" s="96">
        <v>0</v>
      </c>
      <c r="C1204" s="97"/>
    </row>
    <row r="1205" spans="1:3" ht="14.25">
      <c r="A1205" s="94" t="s">
        <v>1088</v>
      </c>
      <c r="B1205" s="96">
        <v>0</v>
      </c>
      <c r="C1205" s="97"/>
    </row>
    <row r="1206" spans="1:3" ht="14.25">
      <c r="A1206" s="94" t="s">
        <v>1089</v>
      </c>
      <c r="B1206" s="94">
        <f>B1207</f>
        <v>0</v>
      </c>
      <c r="C1206" s="97"/>
    </row>
    <row r="1207" spans="1:3" ht="14.25">
      <c r="A1207" s="94" t="s">
        <v>1090</v>
      </c>
      <c r="B1207" s="96">
        <v>0</v>
      </c>
      <c r="C1207" s="97"/>
    </row>
    <row r="1208" spans="1:3" ht="14.25">
      <c r="A1208" s="94" t="s">
        <v>1091</v>
      </c>
      <c r="B1208" s="94">
        <f>SUM(B1209:B1217)</f>
        <v>0</v>
      </c>
      <c r="C1208" s="97"/>
    </row>
    <row r="1209" spans="1:3" ht="14.25">
      <c r="A1209" s="94" t="s">
        <v>1092</v>
      </c>
      <c r="B1209" s="96">
        <v>0</v>
      </c>
      <c r="C1209" s="97"/>
    </row>
    <row r="1210" spans="1:3" ht="14.25">
      <c r="A1210" s="94" t="s">
        <v>1093</v>
      </c>
      <c r="B1210" s="96">
        <v>0</v>
      </c>
      <c r="C1210" s="97"/>
    </row>
    <row r="1211" spans="1:3" ht="14.25">
      <c r="A1211" s="94" t="s">
        <v>1094</v>
      </c>
      <c r="B1211" s="96">
        <v>0</v>
      </c>
      <c r="C1211" s="97"/>
    </row>
    <row r="1212" spans="1:3" ht="14.25">
      <c r="A1212" s="94" t="s">
        <v>1095</v>
      </c>
      <c r="B1212" s="96">
        <v>0</v>
      </c>
      <c r="C1212" s="97"/>
    </row>
    <row r="1213" spans="1:3" ht="14.25">
      <c r="A1213" s="94" t="s">
        <v>1096</v>
      </c>
      <c r="B1213" s="96">
        <v>0</v>
      </c>
      <c r="C1213" s="97"/>
    </row>
    <row r="1214" spans="1:3" ht="14.25">
      <c r="A1214" s="94" t="s">
        <v>824</v>
      </c>
      <c r="B1214" s="96">
        <v>0</v>
      </c>
      <c r="C1214" s="97"/>
    </row>
    <row r="1215" spans="1:3" ht="14.25">
      <c r="A1215" s="94" t="s">
        <v>1097</v>
      </c>
      <c r="B1215" s="96">
        <v>0</v>
      </c>
      <c r="C1215" s="97"/>
    </row>
    <row r="1216" spans="1:3" ht="14.25">
      <c r="A1216" s="94" t="s">
        <v>1098</v>
      </c>
      <c r="B1216" s="96">
        <v>0</v>
      </c>
      <c r="C1216" s="97"/>
    </row>
    <row r="1217" spans="1:3" ht="14.25">
      <c r="A1217" s="94" t="s">
        <v>1099</v>
      </c>
      <c r="B1217" s="96">
        <v>0</v>
      </c>
      <c r="C1217" s="97"/>
    </row>
    <row r="1218" spans="1:3" ht="14.25">
      <c r="A1218" s="94" t="s">
        <v>1100</v>
      </c>
      <c r="B1218" s="94">
        <f>SUM(B1219,B1239,B1259,B1268,B1281,B1296)</f>
        <v>116</v>
      </c>
      <c r="C1218" s="97">
        <v>77.33333333333333</v>
      </c>
    </row>
    <row r="1219" spans="1:3" ht="14.25">
      <c r="A1219" s="94" t="s">
        <v>1101</v>
      </c>
      <c r="B1219" s="94">
        <f>SUM(B1220:B1238)</f>
        <v>101</v>
      </c>
      <c r="C1219" s="97">
        <v>67.33333333333333</v>
      </c>
    </row>
    <row r="1220" spans="1:3" ht="14.25">
      <c r="A1220" s="94" t="s">
        <v>161</v>
      </c>
      <c r="B1220" s="96">
        <v>0</v>
      </c>
      <c r="C1220" s="97"/>
    </row>
    <row r="1221" spans="1:3" ht="14.25">
      <c r="A1221" s="94" t="s">
        <v>162</v>
      </c>
      <c r="B1221" s="96">
        <v>0</v>
      </c>
      <c r="C1221" s="97"/>
    </row>
    <row r="1222" spans="1:3" ht="14.25">
      <c r="A1222" s="94" t="s">
        <v>163</v>
      </c>
      <c r="B1222" s="96">
        <v>0</v>
      </c>
      <c r="C1222" s="97"/>
    </row>
    <row r="1223" spans="1:3" ht="14.25">
      <c r="A1223" s="94" t="s">
        <v>1102</v>
      </c>
      <c r="B1223" s="96">
        <v>92</v>
      </c>
      <c r="C1223" s="97">
        <v>184</v>
      </c>
    </row>
    <row r="1224" spans="1:3" ht="14.25">
      <c r="A1224" s="94" t="s">
        <v>1103</v>
      </c>
      <c r="B1224" s="96">
        <v>0</v>
      </c>
      <c r="C1224" s="97"/>
    </row>
    <row r="1225" spans="1:3" ht="14.25">
      <c r="A1225" s="94" t="s">
        <v>1104</v>
      </c>
      <c r="B1225" s="96">
        <v>0</v>
      </c>
      <c r="C1225" s="97"/>
    </row>
    <row r="1226" spans="1:3" ht="14.25">
      <c r="A1226" s="94" t="s">
        <v>1105</v>
      </c>
      <c r="B1226" s="96">
        <v>0</v>
      </c>
      <c r="C1226" s="97"/>
    </row>
    <row r="1227" spans="1:3" ht="14.25">
      <c r="A1227" s="94" t="s">
        <v>1106</v>
      </c>
      <c r="B1227" s="96">
        <v>0</v>
      </c>
      <c r="C1227" s="97"/>
    </row>
    <row r="1228" spans="1:3" ht="14.25">
      <c r="A1228" s="94" t="s">
        <v>1107</v>
      </c>
      <c r="B1228" s="96">
        <v>0</v>
      </c>
      <c r="C1228" s="97"/>
    </row>
    <row r="1229" spans="1:3" ht="14.25">
      <c r="A1229" s="94" t="s">
        <v>1108</v>
      </c>
      <c r="B1229" s="96">
        <v>0</v>
      </c>
      <c r="C1229" s="97"/>
    </row>
    <row r="1230" spans="1:3" ht="14.25">
      <c r="A1230" s="94" t="s">
        <v>1109</v>
      </c>
      <c r="B1230" s="96">
        <v>9</v>
      </c>
      <c r="C1230" s="97">
        <v>9.89010989010989</v>
      </c>
    </row>
    <row r="1231" spans="1:3" ht="14.25">
      <c r="A1231" s="94" t="s">
        <v>1110</v>
      </c>
      <c r="B1231" s="96">
        <v>0</v>
      </c>
      <c r="C1231" s="97"/>
    </row>
    <row r="1232" spans="1:3" ht="14.25">
      <c r="A1232" s="94" t="s">
        <v>1111</v>
      </c>
      <c r="B1232" s="96">
        <v>0</v>
      </c>
      <c r="C1232" s="97"/>
    </row>
    <row r="1233" spans="1:3" ht="14.25">
      <c r="A1233" s="94" t="s">
        <v>1112</v>
      </c>
      <c r="B1233" s="96">
        <v>0</v>
      </c>
      <c r="C1233" s="97"/>
    </row>
    <row r="1234" spans="1:3" ht="14.25">
      <c r="A1234" s="94" t="s">
        <v>1113</v>
      </c>
      <c r="B1234" s="96">
        <v>0</v>
      </c>
      <c r="C1234" s="97"/>
    </row>
    <row r="1235" spans="1:3" ht="14.25">
      <c r="A1235" s="94" t="s">
        <v>1114</v>
      </c>
      <c r="B1235" s="96">
        <v>0</v>
      </c>
      <c r="C1235" s="97"/>
    </row>
    <row r="1236" spans="1:3" ht="14.25">
      <c r="A1236" s="94" t="s">
        <v>1115</v>
      </c>
      <c r="B1236" s="96">
        <v>0</v>
      </c>
      <c r="C1236" s="97"/>
    </row>
    <row r="1237" spans="1:3" ht="14.25">
      <c r="A1237" s="94" t="s">
        <v>170</v>
      </c>
      <c r="B1237" s="96">
        <v>0</v>
      </c>
      <c r="C1237" s="97"/>
    </row>
    <row r="1238" spans="1:3" ht="14.25">
      <c r="A1238" s="94" t="s">
        <v>1116</v>
      </c>
      <c r="B1238" s="96">
        <v>0</v>
      </c>
      <c r="C1238" s="97">
        <v>0</v>
      </c>
    </row>
    <row r="1239" spans="1:3" ht="14.25">
      <c r="A1239" s="94" t="s">
        <v>1117</v>
      </c>
      <c r="B1239" s="94">
        <f>SUM(B1240:B1258)</f>
        <v>0</v>
      </c>
      <c r="C1239" s="97"/>
    </row>
    <row r="1240" spans="1:3" ht="14.25">
      <c r="A1240" s="94" t="s">
        <v>161</v>
      </c>
      <c r="B1240" s="96">
        <v>0</v>
      </c>
      <c r="C1240" s="97"/>
    </row>
    <row r="1241" spans="1:3" ht="14.25">
      <c r="A1241" s="94" t="s">
        <v>162</v>
      </c>
      <c r="B1241" s="96">
        <v>0</v>
      </c>
      <c r="C1241" s="97"/>
    </row>
    <row r="1242" spans="1:3" ht="14.25">
      <c r="A1242" s="94" t="s">
        <v>163</v>
      </c>
      <c r="B1242" s="96">
        <v>0</v>
      </c>
      <c r="C1242" s="97"/>
    </row>
    <row r="1243" spans="1:3" ht="14.25">
      <c r="A1243" s="94" t="s">
        <v>1118</v>
      </c>
      <c r="B1243" s="96">
        <v>0</v>
      </c>
      <c r="C1243" s="97"/>
    </row>
    <row r="1244" spans="1:3" ht="14.25">
      <c r="A1244" s="94" t="s">
        <v>1119</v>
      </c>
      <c r="B1244" s="96">
        <v>0</v>
      </c>
      <c r="C1244" s="97"/>
    </row>
    <row r="1245" spans="1:3" ht="14.25">
      <c r="A1245" s="94" t="s">
        <v>1120</v>
      </c>
      <c r="B1245" s="96">
        <v>0</v>
      </c>
      <c r="C1245" s="97"/>
    </row>
    <row r="1246" spans="1:3" ht="14.25">
      <c r="A1246" s="94" t="s">
        <v>1121</v>
      </c>
      <c r="B1246" s="96">
        <v>0</v>
      </c>
      <c r="C1246" s="97"/>
    </row>
    <row r="1247" spans="1:3" ht="14.25">
      <c r="A1247" s="94" t="s">
        <v>1122</v>
      </c>
      <c r="B1247" s="96">
        <v>0</v>
      </c>
      <c r="C1247" s="97"/>
    </row>
    <row r="1248" spans="1:3" ht="14.25">
      <c r="A1248" s="94" t="s">
        <v>1123</v>
      </c>
      <c r="B1248" s="96">
        <v>0</v>
      </c>
      <c r="C1248" s="97"/>
    </row>
    <row r="1249" spans="1:3" ht="14.25">
      <c r="A1249" s="94" t="s">
        <v>1124</v>
      </c>
      <c r="B1249" s="96">
        <v>0</v>
      </c>
      <c r="C1249" s="97"/>
    </row>
    <row r="1250" spans="1:3" ht="14.25">
      <c r="A1250" s="94" t="s">
        <v>1125</v>
      </c>
      <c r="B1250" s="96">
        <v>0</v>
      </c>
      <c r="C1250" s="97"/>
    </row>
    <row r="1251" spans="1:3" ht="14.25">
      <c r="A1251" s="94" t="s">
        <v>1126</v>
      </c>
      <c r="B1251" s="96">
        <v>0</v>
      </c>
      <c r="C1251" s="97"/>
    </row>
    <row r="1252" spans="1:3" ht="14.25">
      <c r="A1252" s="94" t="s">
        <v>1127</v>
      </c>
      <c r="B1252" s="96">
        <v>0</v>
      </c>
      <c r="C1252" s="97"/>
    </row>
    <row r="1253" spans="1:3" ht="14.25">
      <c r="A1253" s="94" t="s">
        <v>1128</v>
      </c>
      <c r="B1253" s="96">
        <v>0</v>
      </c>
      <c r="C1253" s="97"/>
    </row>
    <row r="1254" spans="1:3" ht="14.25">
      <c r="A1254" s="94" t="s">
        <v>1129</v>
      </c>
      <c r="B1254" s="96">
        <v>0</v>
      </c>
      <c r="C1254" s="97"/>
    </row>
    <row r="1255" spans="1:3" ht="14.25">
      <c r="A1255" s="94" t="s">
        <v>1130</v>
      </c>
      <c r="B1255" s="96">
        <v>0</v>
      </c>
      <c r="C1255" s="97"/>
    </row>
    <row r="1256" spans="1:3" ht="14.25">
      <c r="A1256" s="94" t="s">
        <v>1131</v>
      </c>
      <c r="B1256" s="96">
        <v>0</v>
      </c>
      <c r="C1256" s="97"/>
    </row>
    <row r="1257" spans="1:3" ht="14.25">
      <c r="A1257" s="94" t="s">
        <v>170</v>
      </c>
      <c r="B1257" s="96">
        <v>0</v>
      </c>
      <c r="C1257" s="97"/>
    </row>
    <row r="1258" spans="1:3" ht="14.25">
      <c r="A1258" s="94" t="s">
        <v>1132</v>
      </c>
      <c r="B1258" s="96">
        <v>0</v>
      </c>
      <c r="C1258" s="97"/>
    </row>
    <row r="1259" spans="1:3" ht="14.25">
      <c r="A1259" s="94" t="s">
        <v>1133</v>
      </c>
      <c r="B1259" s="94">
        <f>SUM(B1260:B1267)</f>
        <v>0</v>
      </c>
      <c r="C1259" s="97"/>
    </row>
    <row r="1260" spans="1:3" ht="14.25">
      <c r="A1260" s="94" t="s">
        <v>161</v>
      </c>
      <c r="B1260" s="96">
        <v>0</v>
      </c>
      <c r="C1260" s="97"/>
    </row>
    <row r="1261" spans="1:3" ht="14.25">
      <c r="A1261" s="94" t="s">
        <v>162</v>
      </c>
      <c r="B1261" s="96">
        <v>0</v>
      </c>
      <c r="C1261" s="97"/>
    </row>
    <row r="1262" spans="1:3" ht="14.25">
      <c r="A1262" s="94" t="s">
        <v>163</v>
      </c>
      <c r="B1262" s="96">
        <v>0</v>
      </c>
      <c r="C1262" s="97"/>
    </row>
    <row r="1263" spans="1:3" ht="14.25">
      <c r="A1263" s="94" t="s">
        <v>1134</v>
      </c>
      <c r="B1263" s="96">
        <v>0</v>
      </c>
      <c r="C1263" s="97"/>
    </row>
    <row r="1264" spans="1:3" ht="14.25">
      <c r="A1264" s="94" t="s">
        <v>1135</v>
      </c>
      <c r="B1264" s="96">
        <v>0</v>
      </c>
      <c r="C1264" s="97"/>
    </row>
    <row r="1265" spans="1:3" ht="14.25">
      <c r="A1265" s="94" t="s">
        <v>1136</v>
      </c>
      <c r="B1265" s="96">
        <v>0</v>
      </c>
      <c r="C1265" s="97"/>
    </row>
    <row r="1266" spans="1:3" ht="14.25">
      <c r="A1266" s="94" t="s">
        <v>170</v>
      </c>
      <c r="B1266" s="96">
        <v>0</v>
      </c>
      <c r="C1266" s="97"/>
    </row>
    <row r="1267" spans="1:3" ht="14.25">
      <c r="A1267" s="94" t="s">
        <v>1137</v>
      </c>
      <c r="B1267" s="96">
        <v>0</v>
      </c>
      <c r="C1267" s="97"/>
    </row>
    <row r="1268" spans="1:3" ht="14.25">
      <c r="A1268" s="94" t="s">
        <v>1138</v>
      </c>
      <c r="B1268" s="94">
        <f>SUM(B1269:B1280)</f>
        <v>15</v>
      </c>
      <c r="C1268" s="97"/>
    </row>
    <row r="1269" spans="1:3" ht="14.25">
      <c r="A1269" s="94" t="s">
        <v>161</v>
      </c>
      <c r="B1269" s="96">
        <v>0</v>
      </c>
      <c r="C1269" s="97"/>
    </row>
    <row r="1270" spans="1:3" ht="14.25">
      <c r="A1270" s="94" t="s">
        <v>162</v>
      </c>
      <c r="B1270" s="96">
        <v>0</v>
      </c>
      <c r="C1270" s="97"/>
    </row>
    <row r="1271" spans="1:3" ht="14.25">
      <c r="A1271" s="94" t="s">
        <v>163</v>
      </c>
      <c r="B1271" s="96">
        <v>0</v>
      </c>
      <c r="C1271" s="97"/>
    </row>
    <row r="1272" spans="1:3" ht="14.25">
      <c r="A1272" s="94" t="s">
        <v>1139</v>
      </c>
      <c r="B1272" s="96">
        <v>0</v>
      </c>
      <c r="C1272" s="97"/>
    </row>
    <row r="1273" spans="1:3" ht="14.25">
      <c r="A1273" s="94" t="s">
        <v>1140</v>
      </c>
      <c r="B1273" s="96">
        <v>0</v>
      </c>
      <c r="C1273" s="97"/>
    </row>
    <row r="1274" spans="1:3" ht="14.25">
      <c r="A1274" s="94" t="s">
        <v>1141</v>
      </c>
      <c r="B1274" s="96">
        <v>0</v>
      </c>
      <c r="C1274" s="97"/>
    </row>
    <row r="1275" spans="1:3" ht="14.25">
      <c r="A1275" s="94" t="s">
        <v>1142</v>
      </c>
      <c r="B1275" s="96">
        <v>0</v>
      </c>
      <c r="C1275" s="97"/>
    </row>
    <row r="1276" spans="1:3" ht="14.25">
      <c r="A1276" s="94" t="s">
        <v>1143</v>
      </c>
      <c r="B1276" s="96">
        <v>0</v>
      </c>
      <c r="C1276" s="97"/>
    </row>
    <row r="1277" spans="1:3" ht="14.25">
      <c r="A1277" s="94" t="s">
        <v>1144</v>
      </c>
      <c r="B1277" s="96">
        <v>15</v>
      </c>
      <c r="C1277" s="97"/>
    </row>
    <row r="1278" spans="1:3" ht="14.25">
      <c r="A1278" s="94" t="s">
        <v>1145</v>
      </c>
      <c r="B1278" s="96">
        <v>0</v>
      </c>
      <c r="C1278" s="97"/>
    </row>
    <row r="1279" spans="1:3" ht="14.25">
      <c r="A1279" s="94" t="s">
        <v>1146</v>
      </c>
      <c r="B1279" s="96">
        <v>0</v>
      </c>
      <c r="C1279" s="97"/>
    </row>
    <row r="1280" spans="1:3" ht="14.25">
      <c r="A1280" s="94" t="s">
        <v>1147</v>
      </c>
      <c r="B1280" s="96">
        <v>0</v>
      </c>
      <c r="C1280" s="97"/>
    </row>
    <row r="1281" spans="1:3" ht="14.25">
      <c r="A1281" s="94" t="s">
        <v>1148</v>
      </c>
      <c r="B1281" s="94">
        <f>SUM(B1282:B1295)</f>
        <v>0</v>
      </c>
      <c r="C1281" s="97"/>
    </row>
    <row r="1282" spans="1:3" ht="14.25">
      <c r="A1282" s="94" t="s">
        <v>161</v>
      </c>
      <c r="B1282" s="96">
        <v>0</v>
      </c>
      <c r="C1282" s="97"/>
    </row>
    <row r="1283" spans="1:3" ht="14.25">
      <c r="A1283" s="94" t="s">
        <v>162</v>
      </c>
      <c r="B1283" s="96">
        <v>0</v>
      </c>
      <c r="C1283" s="97"/>
    </row>
    <row r="1284" spans="1:3" ht="14.25">
      <c r="A1284" s="94" t="s">
        <v>163</v>
      </c>
      <c r="B1284" s="96">
        <v>0</v>
      </c>
      <c r="C1284" s="97"/>
    </row>
    <row r="1285" spans="1:3" ht="14.25">
      <c r="A1285" s="94" t="s">
        <v>1149</v>
      </c>
      <c r="B1285" s="96">
        <v>0</v>
      </c>
      <c r="C1285" s="97"/>
    </row>
    <row r="1286" spans="1:3" ht="14.25">
      <c r="A1286" s="94" t="s">
        <v>1150</v>
      </c>
      <c r="B1286" s="96">
        <v>0</v>
      </c>
      <c r="C1286" s="97"/>
    </row>
    <row r="1287" spans="1:3" ht="14.25">
      <c r="A1287" s="94" t="s">
        <v>1151</v>
      </c>
      <c r="B1287" s="96">
        <v>0</v>
      </c>
      <c r="C1287" s="97"/>
    </row>
    <row r="1288" spans="1:3" ht="14.25">
      <c r="A1288" s="94" t="s">
        <v>1152</v>
      </c>
      <c r="B1288" s="96">
        <v>0</v>
      </c>
      <c r="C1288" s="97"/>
    </row>
    <row r="1289" spans="1:3" ht="14.25">
      <c r="A1289" s="94" t="s">
        <v>1153</v>
      </c>
      <c r="B1289" s="96">
        <v>0</v>
      </c>
      <c r="C1289" s="97"/>
    </row>
    <row r="1290" spans="1:3" ht="14.25">
      <c r="A1290" s="94" t="s">
        <v>1154</v>
      </c>
      <c r="B1290" s="96">
        <v>0</v>
      </c>
      <c r="C1290" s="97"/>
    </row>
    <row r="1291" spans="1:3" ht="14.25">
      <c r="A1291" s="94" t="s">
        <v>1155</v>
      </c>
      <c r="B1291" s="96">
        <v>0</v>
      </c>
      <c r="C1291" s="97"/>
    </row>
    <row r="1292" spans="1:3" ht="14.25">
      <c r="A1292" s="94" t="s">
        <v>1156</v>
      </c>
      <c r="B1292" s="96">
        <v>0</v>
      </c>
      <c r="C1292" s="97"/>
    </row>
    <row r="1293" spans="1:3" ht="14.25">
      <c r="A1293" s="94" t="s">
        <v>1157</v>
      </c>
      <c r="B1293" s="96">
        <v>0</v>
      </c>
      <c r="C1293" s="97"/>
    </row>
    <row r="1294" spans="1:3" ht="14.25">
      <c r="A1294" s="94" t="s">
        <v>1158</v>
      </c>
      <c r="B1294" s="96">
        <v>0</v>
      </c>
      <c r="C1294" s="97"/>
    </row>
    <row r="1295" spans="1:3" ht="14.25">
      <c r="A1295" s="94" t="s">
        <v>1159</v>
      </c>
      <c r="B1295" s="96">
        <v>0</v>
      </c>
      <c r="C1295" s="97"/>
    </row>
    <row r="1296" spans="1:3" ht="14.25">
      <c r="A1296" s="94" t="s">
        <v>1160</v>
      </c>
      <c r="B1296" s="94">
        <f>B1297</f>
        <v>0</v>
      </c>
      <c r="C1296" s="97"/>
    </row>
    <row r="1297" spans="1:3" ht="14.25">
      <c r="A1297" s="94" t="s">
        <v>1161</v>
      </c>
      <c r="B1297" s="96">
        <v>0</v>
      </c>
      <c r="C1297" s="97">
        <v>0</v>
      </c>
    </row>
    <row r="1298" spans="1:3" ht="14.25">
      <c r="A1298" s="94" t="s">
        <v>1162</v>
      </c>
      <c r="B1298" s="94">
        <f>SUM(B1299,B1308,B1312)</f>
        <v>19089</v>
      </c>
      <c r="C1298" s="97">
        <v>202.04276037256562</v>
      </c>
    </row>
    <row r="1299" spans="1:3" ht="14.25">
      <c r="A1299" s="94" t="s">
        <v>1163</v>
      </c>
      <c r="B1299" s="94">
        <f>SUM(B1300:B1307)</f>
        <v>6</v>
      </c>
      <c r="C1299" s="97">
        <v>300</v>
      </c>
    </row>
    <row r="1300" spans="1:3" ht="14.25">
      <c r="A1300" s="94" t="s">
        <v>1164</v>
      </c>
      <c r="B1300" s="96">
        <v>0</v>
      </c>
      <c r="C1300" s="97"/>
    </row>
    <row r="1301" spans="1:3" ht="14.25">
      <c r="A1301" s="94" t="s">
        <v>1165</v>
      </c>
      <c r="B1301" s="96">
        <v>0</v>
      </c>
      <c r="C1301" s="97"/>
    </row>
    <row r="1302" spans="1:3" ht="14.25">
      <c r="A1302" s="94" t="s">
        <v>1166</v>
      </c>
      <c r="B1302" s="96">
        <v>0</v>
      </c>
      <c r="C1302" s="97"/>
    </row>
    <row r="1303" spans="1:3" ht="14.25">
      <c r="A1303" s="94" t="s">
        <v>1167</v>
      </c>
      <c r="B1303" s="96">
        <v>0</v>
      </c>
      <c r="C1303" s="97"/>
    </row>
    <row r="1304" spans="1:3" ht="14.25">
      <c r="A1304" s="94" t="s">
        <v>1168</v>
      </c>
      <c r="B1304" s="96">
        <v>0</v>
      </c>
      <c r="C1304" s="97"/>
    </row>
    <row r="1305" spans="1:3" ht="14.25">
      <c r="A1305" s="94" t="s">
        <v>1169</v>
      </c>
      <c r="B1305" s="96">
        <v>0</v>
      </c>
      <c r="C1305" s="97"/>
    </row>
    <row r="1306" spans="1:3" ht="14.25">
      <c r="A1306" s="94" t="s">
        <v>1170</v>
      </c>
      <c r="B1306" s="96">
        <v>0</v>
      </c>
      <c r="C1306" s="97"/>
    </row>
    <row r="1307" spans="1:3" ht="14.25">
      <c r="A1307" s="94" t="s">
        <v>1171</v>
      </c>
      <c r="B1307" s="96">
        <v>6</v>
      </c>
      <c r="C1307" s="97">
        <v>300</v>
      </c>
    </row>
    <row r="1308" spans="1:3" ht="14.25">
      <c r="A1308" s="94" t="s">
        <v>1172</v>
      </c>
      <c r="B1308" s="94">
        <f>SUM(B1309:B1311)</f>
        <v>4966</v>
      </c>
      <c r="C1308" s="97">
        <v>57.22516708919105</v>
      </c>
    </row>
    <row r="1309" spans="1:3" ht="14.25">
      <c r="A1309" s="94" t="s">
        <v>1173</v>
      </c>
      <c r="B1309" s="96">
        <v>2124</v>
      </c>
      <c r="C1309" s="97">
        <v>45.70690768237572</v>
      </c>
    </row>
    <row r="1310" spans="1:3" ht="14.25">
      <c r="A1310" s="94" t="s">
        <v>1174</v>
      </c>
      <c r="B1310" s="96">
        <v>697</v>
      </c>
      <c r="C1310" s="97">
        <v>39.00391717963066</v>
      </c>
    </row>
    <row r="1311" spans="1:3" ht="14.25">
      <c r="A1311" s="94" t="s">
        <v>1175</v>
      </c>
      <c r="B1311" s="96">
        <v>2145</v>
      </c>
      <c r="C1311" s="97">
        <v>95.58823529411765</v>
      </c>
    </row>
    <row r="1312" spans="1:3" ht="14.25">
      <c r="A1312" s="94" t="s">
        <v>1176</v>
      </c>
      <c r="B1312" s="94">
        <f>SUM(B1313:B1315)</f>
        <v>14117</v>
      </c>
      <c r="C1312" s="97">
        <v>1838.1510416666667</v>
      </c>
    </row>
    <row r="1313" spans="1:3" ht="14.25">
      <c r="A1313" s="94" t="s">
        <v>1177</v>
      </c>
      <c r="B1313" s="96">
        <v>0</v>
      </c>
      <c r="C1313" s="97"/>
    </row>
    <row r="1314" spans="1:3" ht="14.25">
      <c r="A1314" s="94" t="s">
        <v>1178</v>
      </c>
      <c r="B1314" s="96">
        <v>0</v>
      </c>
      <c r="C1314" s="97">
        <v>0</v>
      </c>
    </row>
    <row r="1315" spans="1:3" ht="14.25">
      <c r="A1315" s="94" t="s">
        <v>1179</v>
      </c>
      <c r="B1315" s="96">
        <v>14117</v>
      </c>
      <c r="C1315" s="97">
        <v>1838.1510416666667</v>
      </c>
    </row>
    <row r="1316" spans="1:3" ht="14.25">
      <c r="A1316" s="94" t="s">
        <v>1180</v>
      </c>
      <c r="B1316" s="94">
        <f>SUM(B1317,B1332,B1346,B1352,B1358)</f>
        <v>0</v>
      </c>
      <c r="C1316" s="97"/>
    </row>
    <row r="1317" spans="1:3" ht="14.25">
      <c r="A1317" s="94" t="s">
        <v>1181</v>
      </c>
      <c r="B1317" s="94">
        <f>SUM(B1318:B1331)</f>
        <v>0</v>
      </c>
      <c r="C1317" s="97"/>
    </row>
    <row r="1318" spans="1:3" ht="14.25">
      <c r="A1318" s="94" t="s">
        <v>161</v>
      </c>
      <c r="B1318" s="96">
        <v>0</v>
      </c>
      <c r="C1318" s="97"/>
    </row>
    <row r="1319" spans="1:3" ht="14.25">
      <c r="A1319" s="94" t="s">
        <v>162</v>
      </c>
      <c r="B1319" s="96">
        <v>0</v>
      </c>
      <c r="C1319" s="97"/>
    </row>
    <row r="1320" spans="1:3" ht="14.25">
      <c r="A1320" s="94" t="s">
        <v>163</v>
      </c>
      <c r="B1320" s="96">
        <v>0</v>
      </c>
      <c r="C1320" s="97"/>
    </row>
    <row r="1321" spans="1:3" ht="14.25">
      <c r="A1321" s="94" t="s">
        <v>1182</v>
      </c>
      <c r="B1321" s="96">
        <v>0</v>
      </c>
      <c r="C1321" s="97"/>
    </row>
    <row r="1322" spans="1:3" ht="14.25">
      <c r="A1322" s="94" t="s">
        <v>1183</v>
      </c>
      <c r="B1322" s="96">
        <v>0</v>
      </c>
      <c r="C1322" s="97"/>
    </row>
    <row r="1323" spans="1:3" ht="14.25">
      <c r="A1323" s="94" t="s">
        <v>1184</v>
      </c>
      <c r="B1323" s="96">
        <v>0</v>
      </c>
      <c r="C1323" s="97"/>
    </row>
    <row r="1324" spans="1:3" ht="14.25">
      <c r="A1324" s="94" t="s">
        <v>1185</v>
      </c>
      <c r="B1324" s="96">
        <v>0</v>
      </c>
      <c r="C1324" s="97"/>
    </row>
    <row r="1325" spans="1:3" ht="14.25">
      <c r="A1325" s="94" t="s">
        <v>1186</v>
      </c>
      <c r="B1325" s="96">
        <v>0</v>
      </c>
      <c r="C1325" s="97"/>
    </row>
    <row r="1326" spans="1:3" ht="14.25">
      <c r="A1326" s="94" t="s">
        <v>1187</v>
      </c>
      <c r="B1326" s="96">
        <v>0</v>
      </c>
      <c r="C1326" s="97"/>
    </row>
    <row r="1327" spans="1:3" ht="14.25">
      <c r="A1327" s="94" t="s">
        <v>1188</v>
      </c>
      <c r="B1327" s="96">
        <v>0</v>
      </c>
      <c r="C1327" s="97"/>
    </row>
    <row r="1328" spans="1:3" ht="14.25">
      <c r="A1328" s="94" t="s">
        <v>1189</v>
      </c>
      <c r="B1328" s="96">
        <v>0</v>
      </c>
      <c r="C1328" s="97"/>
    </row>
    <row r="1329" spans="1:3" ht="14.25">
      <c r="A1329" s="94" t="s">
        <v>1190</v>
      </c>
      <c r="B1329" s="96">
        <v>0</v>
      </c>
      <c r="C1329" s="97"/>
    </row>
    <row r="1330" spans="1:3" ht="14.25">
      <c r="A1330" s="94" t="s">
        <v>170</v>
      </c>
      <c r="B1330" s="96">
        <v>0</v>
      </c>
      <c r="C1330" s="97"/>
    </row>
    <row r="1331" spans="1:3" ht="14.25">
      <c r="A1331" s="94" t="s">
        <v>1191</v>
      </c>
      <c r="B1331" s="96">
        <v>0</v>
      </c>
      <c r="C1331" s="97"/>
    </row>
    <row r="1332" spans="1:3" ht="14.25">
      <c r="A1332" s="94" t="s">
        <v>1192</v>
      </c>
      <c r="B1332" s="94">
        <f>SUM(B1333:B1345)</f>
        <v>0</v>
      </c>
      <c r="C1332" s="97"/>
    </row>
    <row r="1333" spans="1:3" ht="14.25">
      <c r="A1333" s="94" t="s">
        <v>161</v>
      </c>
      <c r="B1333" s="96">
        <v>0</v>
      </c>
      <c r="C1333" s="97"/>
    </row>
    <row r="1334" spans="1:3" ht="14.25">
      <c r="A1334" s="94" t="s">
        <v>162</v>
      </c>
      <c r="B1334" s="96">
        <v>0</v>
      </c>
      <c r="C1334" s="97"/>
    </row>
    <row r="1335" spans="1:3" ht="14.25">
      <c r="A1335" s="94" t="s">
        <v>163</v>
      </c>
      <c r="B1335" s="96">
        <v>0</v>
      </c>
      <c r="C1335" s="97"/>
    </row>
    <row r="1336" spans="1:3" ht="14.25">
      <c r="A1336" s="94" t="s">
        <v>1193</v>
      </c>
      <c r="B1336" s="96">
        <v>0</v>
      </c>
      <c r="C1336" s="97"/>
    </row>
    <row r="1337" spans="1:3" ht="14.25">
      <c r="A1337" s="94" t="s">
        <v>1194</v>
      </c>
      <c r="B1337" s="96">
        <v>0</v>
      </c>
      <c r="C1337" s="97"/>
    </row>
    <row r="1338" spans="1:3" ht="14.25">
      <c r="A1338" s="94" t="s">
        <v>1195</v>
      </c>
      <c r="B1338" s="96">
        <v>0</v>
      </c>
      <c r="C1338" s="97"/>
    </row>
    <row r="1339" spans="1:3" ht="14.25">
      <c r="A1339" s="94" t="s">
        <v>1196</v>
      </c>
      <c r="B1339" s="96">
        <v>0</v>
      </c>
      <c r="C1339" s="97"/>
    </row>
    <row r="1340" spans="1:3" ht="14.25">
      <c r="A1340" s="94" t="s">
        <v>1197</v>
      </c>
      <c r="B1340" s="96">
        <v>0</v>
      </c>
      <c r="C1340" s="97"/>
    </row>
    <row r="1341" spans="1:3" ht="14.25">
      <c r="A1341" s="94" t="s">
        <v>1198</v>
      </c>
      <c r="B1341" s="96">
        <v>0</v>
      </c>
      <c r="C1341" s="97"/>
    </row>
    <row r="1342" spans="1:3" ht="14.25">
      <c r="A1342" s="94" t="s">
        <v>1199</v>
      </c>
      <c r="B1342" s="96">
        <v>0</v>
      </c>
      <c r="C1342" s="97"/>
    </row>
    <row r="1343" spans="1:3" ht="14.25">
      <c r="A1343" s="94" t="s">
        <v>1200</v>
      </c>
      <c r="B1343" s="96">
        <v>0</v>
      </c>
      <c r="C1343" s="97"/>
    </row>
    <row r="1344" spans="1:3" ht="14.25">
      <c r="A1344" s="94" t="s">
        <v>170</v>
      </c>
      <c r="B1344" s="96">
        <v>0</v>
      </c>
      <c r="C1344" s="97"/>
    </row>
    <row r="1345" spans="1:3" ht="14.25">
      <c r="A1345" s="94" t="s">
        <v>1201</v>
      </c>
      <c r="B1345" s="96">
        <v>0</v>
      </c>
      <c r="C1345" s="97"/>
    </row>
    <row r="1346" spans="1:3" ht="14.25">
      <c r="A1346" s="94" t="s">
        <v>1202</v>
      </c>
      <c r="B1346" s="94">
        <f>SUM(B1347:B1351)</f>
        <v>0</v>
      </c>
      <c r="C1346" s="97"/>
    </row>
    <row r="1347" spans="1:3" ht="14.25">
      <c r="A1347" s="94" t="s">
        <v>1203</v>
      </c>
      <c r="B1347" s="96">
        <v>0</v>
      </c>
      <c r="C1347" s="97"/>
    </row>
    <row r="1348" spans="1:3" ht="14.25">
      <c r="A1348" s="94" t="s">
        <v>1204</v>
      </c>
      <c r="B1348" s="96">
        <v>0</v>
      </c>
      <c r="C1348" s="97"/>
    </row>
    <row r="1349" spans="1:3" ht="14.25">
      <c r="A1349" s="94" t="s">
        <v>1205</v>
      </c>
      <c r="B1349" s="96">
        <v>0</v>
      </c>
      <c r="C1349" s="97"/>
    </row>
    <row r="1350" spans="1:3" ht="14.25">
      <c r="A1350" s="94" t="s">
        <v>1206</v>
      </c>
      <c r="B1350" s="96">
        <v>0</v>
      </c>
      <c r="C1350" s="97"/>
    </row>
    <row r="1351" spans="1:3" ht="14.25">
      <c r="A1351" s="94" t="s">
        <v>1207</v>
      </c>
      <c r="B1351" s="96">
        <v>0</v>
      </c>
      <c r="C1351" s="97"/>
    </row>
    <row r="1352" spans="1:3" ht="14.25">
      <c r="A1352" s="94" t="s">
        <v>1208</v>
      </c>
      <c r="B1352" s="94">
        <f>SUM(B1353:B1357)</f>
        <v>0</v>
      </c>
      <c r="C1352" s="97"/>
    </row>
    <row r="1353" spans="1:3" ht="14.25">
      <c r="A1353" s="94" t="s">
        <v>1209</v>
      </c>
      <c r="B1353" s="96">
        <v>0</v>
      </c>
      <c r="C1353" s="97"/>
    </row>
    <row r="1354" spans="1:3" ht="14.25">
      <c r="A1354" s="94" t="s">
        <v>1210</v>
      </c>
      <c r="B1354" s="96">
        <v>0</v>
      </c>
      <c r="C1354" s="97"/>
    </row>
    <row r="1355" spans="1:3" ht="14.25">
      <c r="A1355" s="94" t="s">
        <v>1211</v>
      </c>
      <c r="B1355" s="96">
        <v>0</v>
      </c>
      <c r="C1355" s="97"/>
    </row>
    <row r="1356" spans="1:3" ht="14.25">
      <c r="A1356" s="94" t="s">
        <v>1212</v>
      </c>
      <c r="B1356" s="96">
        <v>0</v>
      </c>
      <c r="C1356" s="97"/>
    </row>
    <row r="1357" spans="1:3" ht="14.25">
      <c r="A1357" s="94" t="s">
        <v>1213</v>
      </c>
      <c r="B1357" s="96">
        <v>0</v>
      </c>
      <c r="C1357" s="97"/>
    </row>
    <row r="1358" spans="1:3" ht="14.25">
      <c r="A1358" s="94" t="s">
        <v>1214</v>
      </c>
      <c r="B1358" s="94">
        <f>SUM(B1359:B1369)</f>
        <v>0</v>
      </c>
      <c r="C1358" s="97"/>
    </row>
    <row r="1359" spans="1:3" ht="14.25">
      <c r="A1359" s="94" t="s">
        <v>1215</v>
      </c>
      <c r="B1359" s="96">
        <v>0</v>
      </c>
      <c r="C1359" s="97"/>
    </row>
    <row r="1360" spans="1:3" ht="14.25">
      <c r="A1360" s="94" t="s">
        <v>1216</v>
      </c>
      <c r="B1360" s="96">
        <v>0</v>
      </c>
      <c r="C1360" s="97"/>
    </row>
    <row r="1361" spans="1:3" ht="14.25">
      <c r="A1361" s="94" t="s">
        <v>1217</v>
      </c>
      <c r="B1361" s="96">
        <v>0</v>
      </c>
      <c r="C1361" s="97"/>
    </row>
    <row r="1362" spans="1:3" ht="14.25">
      <c r="A1362" s="94" t="s">
        <v>1218</v>
      </c>
      <c r="B1362" s="96">
        <v>0</v>
      </c>
      <c r="C1362" s="97"/>
    </row>
    <row r="1363" spans="1:3" ht="14.25">
      <c r="A1363" s="94" t="s">
        <v>1219</v>
      </c>
      <c r="B1363" s="96">
        <v>0</v>
      </c>
      <c r="C1363" s="97"/>
    </row>
    <row r="1364" spans="1:3" ht="14.25">
      <c r="A1364" s="94" t="s">
        <v>1220</v>
      </c>
      <c r="B1364" s="96">
        <v>0</v>
      </c>
      <c r="C1364" s="97"/>
    </row>
    <row r="1365" spans="1:3" ht="14.25">
      <c r="A1365" s="94" t="s">
        <v>1221</v>
      </c>
      <c r="B1365" s="96">
        <v>0</v>
      </c>
      <c r="C1365" s="97"/>
    </row>
    <row r="1366" spans="1:3" ht="14.25">
      <c r="A1366" s="94" t="s">
        <v>1222</v>
      </c>
      <c r="B1366" s="96">
        <v>0</v>
      </c>
      <c r="C1366" s="97"/>
    </row>
    <row r="1367" spans="1:3" ht="14.25">
      <c r="A1367" s="94" t="s">
        <v>1223</v>
      </c>
      <c r="B1367" s="96">
        <v>0</v>
      </c>
      <c r="C1367" s="97"/>
    </row>
    <row r="1368" spans="1:3" ht="14.25">
      <c r="A1368" s="94" t="s">
        <v>1224</v>
      </c>
      <c r="B1368" s="96">
        <v>0</v>
      </c>
      <c r="C1368" s="97"/>
    </row>
    <row r="1369" spans="1:3" ht="14.25">
      <c r="A1369" s="94" t="s">
        <v>1225</v>
      </c>
      <c r="B1369" s="96">
        <v>0</v>
      </c>
      <c r="C1369" s="97"/>
    </row>
    <row r="1370" spans="1:3" ht="14.25">
      <c r="A1370" s="94" t="s">
        <v>1226</v>
      </c>
      <c r="B1370" s="96"/>
      <c r="C1370" s="97"/>
    </row>
    <row r="1371" spans="1:3" ht="14.25">
      <c r="A1371" s="94" t="s">
        <v>1227</v>
      </c>
      <c r="B1371" s="96"/>
      <c r="C1371" s="97"/>
    </row>
    <row r="1372" spans="1:3" ht="14.25">
      <c r="A1372" s="94" t="s">
        <v>1228</v>
      </c>
      <c r="B1372" s="96"/>
      <c r="C1372" s="97"/>
    </row>
    <row r="1373" spans="1:3" ht="14.25">
      <c r="A1373" s="94" t="s">
        <v>1229</v>
      </c>
      <c r="B1373" s="94">
        <f>B1374</f>
        <v>8197</v>
      </c>
      <c r="C1373" s="97">
        <v>32.01202843083652</v>
      </c>
    </row>
    <row r="1374" spans="1:3" ht="14.25">
      <c r="A1374" s="94" t="s">
        <v>1230</v>
      </c>
      <c r="B1374" s="94">
        <f>B1375</f>
        <v>8197</v>
      </c>
      <c r="C1374" s="97">
        <v>32.01202843083652</v>
      </c>
    </row>
    <row r="1375" spans="1:3" ht="14.25">
      <c r="A1375" s="94" t="s">
        <v>1231</v>
      </c>
      <c r="B1375" s="96">
        <v>8197</v>
      </c>
      <c r="C1375" s="97">
        <v>32.01202843083652</v>
      </c>
    </row>
    <row r="1376" spans="1:3" ht="14.25">
      <c r="A1376" s="94" t="s">
        <v>1232</v>
      </c>
      <c r="B1376" s="94">
        <f>B1377+B1378+B1383</f>
        <v>380</v>
      </c>
      <c r="C1376" s="97">
        <v>168.141592920354</v>
      </c>
    </row>
    <row r="1377" spans="1:3" ht="14.25">
      <c r="A1377" s="94" t="s">
        <v>1233</v>
      </c>
      <c r="B1377" s="96">
        <v>0</v>
      </c>
      <c r="C1377" s="97"/>
    </row>
    <row r="1378" spans="1:3" ht="14.25">
      <c r="A1378" s="94" t="s">
        <v>1234</v>
      </c>
      <c r="B1378" s="94">
        <f>SUM(B1379:B1382)</f>
        <v>0</v>
      </c>
      <c r="C1378" s="97"/>
    </row>
    <row r="1379" spans="1:3" ht="14.25">
      <c r="A1379" s="94" t="s">
        <v>1235</v>
      </c>
      <c r="B1379" s="96">
        <v>0</v>
      </c>
      <c r="C1379" s="97"/>
    </row>
    <row r="1380" spans="1:3" ht="14.25">
      <c r="A1380" s="94" t="s">
        <v>1236</v>
      </c>
      <c r="B1380" s="96">
        <v>0</v>
      </c>
      <c r="C1380" s="97"/>
    </row>
    <row r="1381" spans="1:3" ht="14.25">
      <c r="A1381" s="94" t="s">
        <v>1237</v>
      </c>
      <c r="B1381" s="96">
        <v>0</v>
      </c>
      <c r="C1381" s="97"/>
    </row>
    <row r="1382" spans="1:3" ht="14.25">
      <c r="A1382" s="94" t="s">
        <v>1238</v>
      </c>
      <c r="B1382" s="96">
        <v>0</v>
      </c>
      <c r="C1382" s="97"/>
    </row>
    <row r="1383" spans="1:3" ht="14.25">
      <c r="A1383" s="94" t="s">
        <v>1239</v>
      </c>
      <c r="B1383" s="94">
        <f>SUM(B1384:B1387)</f>
        <v>380</v>
      </c>
      <c r="C1383" s="97">
        <v>168.141592920354</v>
      </c>
    </row>
    <row r="1384" spans="1:3" ht="14.25">
      <c r="A1384" s="94" t="s">
        <v>1240</v>
      </c>
      <c r="B1384" s="96">
        <v>380</v>
      </c>
      <c r="C1384" s="97">
        <v>168.141592920354</v>
      </c>
    </row>
    <row r="1385" spans="1:3" ht="14.25">
      <c r="A1385" s="94" t="s">
        <v>1241</v>
      </c>
      <c r="B1385" s="96">
        <v>0</v>
      </c>
      <c r="C1385" s="97">
        <v>0</v>
      </c>
    </row>
    <row r="1386" spans="1:3" ht="14.25">
      <c r="A1386" s="94" t="s">
        <v>1242</v>
      </c>
      <c r="B1386" s="96">
        <v>0</v>
      </c>
      <c r="C1386" s="97"/>
    </row>
    <row r="1387" spans="1:3" ht="14.25">
      <c r="A1387" s="94" t="s">
        <v>1243</v>
      </c>
      <c r="B1387" s="96">
        <v>0</v>
      </c>
      <c r="C1387" s="97"/>
    </row>
    <row r="1388" spans="1:3" ht="14.25">
      <c r="A1388" s="94" t="s">
        <v>1244</v>
      </c>
      <c r="B1388" s="94">
        <f>SUM(B1389:B1391)</f>
        <v>0</v>
      </c>
      <c r="C1388" s="97">
        <v>0</v>
      </c>
    </row>
    <row r="1389" spans="1:3" ht="14.25">
      <c r="A1389" s="94" t="s">
        <v>1245</v>
      </c>
      <c r="B1389" s="96">
        <v>0</v>
      </c>
      <c r="C1389" s="97"/>
    </row>
    <row r="1390" spans="1:3" ht="14.25">
      <c r="A1390" s="94" t="s">
        <v>1246</v>
      </c>
      <c r="B1390" s="96">
        <v>0</v>
      </c>
      <c r="C1390" s="97"/>
    </row>
    <row r="1391" spans="1:3" ht="14.25">
      <c r="A1391" s="94" t="s">
        <v>1247</v>
      </c>
      <c r="B1391" s="96">
        <v>0</v>
      </c>
      <c r="C1391" s="97">
        <v>0</v>
      </c>
    </row>
    <row r="1392" spans="1:3" ht="14.25">
      <c r="A1392" s="99" t="s">
        <v>153</v>
      </c>
      <c r="B1392" s="100"/>
      <c r="C1392" s="97">
        <v>0</v>
      </c>
    </row>
    <row r="1393" spans="1:3" ht="14.25">
      <c r="A1393" s="101" t="s">
        <v>154</v>
      </c>
      <c r="B1393" s="102"/>
      <c r="C1393" s="97"/>
    </row>
    <row r="1394" spans="1:3" ht="14.25">
      <c r="A1394" s="103" t="s">
        <v>139</v>
      </c>
      <c r="B1394" s="104">
        <v>288208</v>
      </c>
      <c r="C1394" s="105">
        <v>120.74</v>
      </c>
    </row>
    <row r="1395" spans="1:3" ht="14.25">
      <c r="A1395" s="106" t="s">
        <v>140</v>
      </c>
      <c r="B1395" s="15">
        <v>3150</v>
      </c>
      <c r="C1395" s="105"/>
    </row>
    <row r="1396" spans="1:3" ht="14.25">
      <c r="A1396" s="106" t="s">
        <v>141</v>
      </c>
      <c r="B1396" s="15">
        <v>151389</v>
      </c>
      <c r="C1396" s="105"/>
    </row>
    <row r="1397" spans="1:3" ht="14.25">
      <c r="A1397" s="107" t="s">
        <v>142</v>
      </c>
      <c r="B1397" s="15">
        <v>2700</v>
      </c>
      <c r="C1397" s="105"/>
    </row>
    <row r="1398" spans="1:3" ht="14.25">
      <c r="A1398" s="107" t="s">
        <v>143</v>
      </c>
      <c r="B1398" s="15"/>
      <c r="C1398" s="105"/>
    </row>
    <row r="1399" spans="1:3" ht="14.25">
      <c r="A1399" s="108" t="s">
        <v>144</v>
      </c>
      <c r="B1399" s="15">
        <v>21</v>
      </c>
      <c r="C1399" s="105"/>
    </row>
    <row r="1400" spans="1:3" ht="14.25">
      <c r="A1400" s="108" t="s">
        <v>145</v>
      </c>
      <c r="B1400" s="15">
        <v>2679</v>
      </c>
      <c r="C1400" s="105"/>
    </row>
    <row r="1401" spans="1:3" ht="14.25">
      <c r="A1401" s="107" t="s">
        <v>146</v>
      </c>
      <c r="B1401" s="41">
        <v>65222</v>
      </c>
      <c r="C1401" s="105"/>
    </row>
    <row r="1402" spans="1:3" ht="14.25">
      <c r="A1402" s="41" t="s">
        <v>147</v>
      </c>
      <c r="B1402" s="41"/>
      <c r="C1402" s="105"/>
    </row>
    <row r="1403" spans="1:3" ht="14.25">
      <c r="A1403" s="108" t="s">
        <v>148</v>
      </c>
      <c r="B1403" s="41"/>
      <c r="C1403" s="105"/>
    </row>
    <row r="1404" spans="1:3" ht="14.25">
      <c r="A1404" s="107" t="s">
        <v>149</v>
      </c>
      <c r="B1404" s="41"/>
      <c r="C1404" s="105"/>
    </row>
    <row r="1405" spans="1:3" ht="14.25">
      <c r="A1405" s="100" t="s">
        <v>150</v>
      </c>
      <c r="B1405" s="41"/>
      <c r="C1405" s="105"/>
    </row>
    <row r="1406" spans="1:3" ht="14.25">
      <c r="A1406" s="100" t="s">
        <v>151</v>
      </c>
      <c r="B1406" s="41"/>
      <c r="C1406" s="105"/>
    </row>
    <row r="1407" spans="1:3" ht="14.25">
      <c r="A1407" s="100" t="s">
        <v>152</v>
      </c>
      <c r="B1407" s="41">
        <v>49539</v>
      </c>
      <c r="C1407" s="105"/>
    </row>
    <row r="1408" spans="1:3" ht="14.25">
      <c r="A1408" s="100" t="s">
        <v>153</v>
      </c>
      <c r="B1408" s="41"/>
      <c r="C1408" s="105"/>
    </row>
    <row r="1409" spans="1:3" ht="14.25">
      <c r="A1409" s="22" t="s">
        <v>154</v>
      </c>
      <c r="B1409" s="41">
        <v>33928</v>
      </c>
      <c r="C1409" s="105"/>
    </row>
    <row r="1410" spans="1:3" ht="14.25">
      <c r="A1410" s="9" t="s">
        <v>155</v>
      </c>
      <c r="B1410" s="15">
        <v>442747</v>
      </c>
      <c r="C1410" s="105"/>
    </row>
    <row r="1411" ht="108">
      <c r="A1411" s="109" t="s">
        <v>1248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00390625" defaultRowHeight="14.25"/>
  <cols>
    <col min="1" max="5" width="41.125" style="0" customWidth="1"/>
  </cols>
  <sheetData>
    <row r="1" spans="1:5" ht="14.25">
      <c r="A1" s="3" t="s">
        <v>1249</v>
      </c>
      <c r="B1" s="86"/>
      <c r="C1" s="86"/>
      <c r="D1" s="86"/>
      <c r="E1" s="86"/>
    </row>
    <row r="2" spans="1:5" ht="20.25">
      <c r="A2" s="138" t="s">
        <v>16</v>
      </c>
      <c r="B2" s="138"/>
      <c r="C2" s="138"/>
      <c r="D2" s="138"/>
      <c r="E2" s="138"/>
    </row>
    <row r="3" spans="1:5" ht="14.25">
      <c r="A3" s="86"/>
      <c r="B3" s="1"/>
      <c r="C3" s="3"/>
      <c r="D3" s="3"/>
      <c r="E3" s="38" t="s">
        <v>66</v>
      </c>
    </row>
    <row r="4" spans="1:5" ht="14.25">
      <c r="A4" s="9" t="s">
        <v>1250</v>
      </c>
      <c r="B4" s="9" t="s">
        <v>68</v>
      </c>
      <c r="C4" s="9" t="s">
        <v>69</v>
      </c>
      <c r="D4" s="9" t="s">
        <v>70</v>
      </c>
      <c r="E4" s="9" t="s">
        <v>71</v>
      </c>
    </row>
    <row r="5" spans="1:5" ht="14.25">
      <c r="A5" s="23" t="s">
        <v>1251</v>
      </c>
      <c r="B5" s="87">
        <v>72400</v>
      </c>
      <c r="C5" s="87">
        <v>75941.91</v>
      </c>
      <c r="D5" s="87">
        <f aca="true" t="shared" si="0" ref="D5:D13">C5/B5*100</f>
        <v>104.89214088397792</v>
      </c>
      <c r="E5" s="88"/>
    </row>
    <row r="6" spans="1:5" ht="14.25">
      <c r="A6" s="23" t="s">
        <v>1252</v>
      </c>
      <c r="B6" s="87">
        <v>93213</v>
      </c>
      <c r="C6" s="87">
        <v>64692.52</v>
      </c>
      <c r="D6" s="87">
        <f t="shared" si="0"/>
        <v>69.40289444605365</v>
      </c>
      <c r="E6" s="88"/>
    </row>
    <row r="7" spans="1:5" ht="14.25">
      <c r="A7" s="23" t="s">
        <v>1253</v>
      </c>
      <c r="B7" s="87">
        <v>34149</v>
      </c>
      <c r="C7" s="87">
        <v>36464.84</v>
      </c>
      <c r="D7" s="87">
        <f t="shared" si="0"/>
        <v>106.78157486309993</v>
      </c>
      <c r="E7" s="88"/>
    </row>
    <row r="8" spans="1:5" ht="14.25">
      <c r="A8" s="23" t="s">
        <v>1254</v>
      </c>
      <c r="B8" s="87">
        <v>361</v>
      </c>
      <c r="C8" s="87">
        <v>538.9</v>
      </c>
      <c r="D8" s="87">
        <f t="shared" si="0"/>
        <v>149.2797783933518</v>
      </c>
      <c r="E8" s="88"/>
    </row>
    <row r="9" spans="1:5" ht="14.25">
      <c r="A9" s="23" t="s">
        <v>1255</v>
      </c>
      <c r="B9" s="87">
        <v>6829</v>
      </c>
      <c r="C9" s="87">
        <v>35127.81</v>
      </c>
      <c r="D9" s="87">
        <f t="shared" si="0"/>
        <v>514.39171181725</v>
      </c>
      <c r="E9" s="88"/>
    </row>
    <row r="10" spans="1:5" ht="14.25">
      <c r="A10" s="23" t="s">
        <v>1256</v>
      </c>
      <c r="B10" s="87">
        <v>8936</v>
      </c>
      <c r="C10" s="87">
        <v>26281.34</v>
      </c>
      <c r="D10" s="87">
        <f t="shared" si="0"/>
        <v>294.1063115487914</v>
      </c>
      <c r="E10" s="88"/>
    </row>
    <row r="11" spans="1:5" ht="14.25">
      <c r="A11" s="23" t="s">
        <v>1257</v>
      </c>
      <c r="B11" s="87">
        <v>405</v>
      </c>
      <c r="C11" s="87"/>
      <c r="D11" s="87">
        <f t="shared" si="0"/>
        <v>0</v>
      </c>
      <c r="E11" s="88"/>
    </row>
    <row r="12" spans="1:5" ht="14.25">
      <c r="A12" s="23" t="s">
        <v>1258</v>
      </c>
      <c r="B12" s="87">
        <v>4647</v>
      </c>
      <c r="C12" s="87">
        <v>15</v>
      </c>
      <c r="D12" s="87">
        <f t="shared" si="0"/>
        <v>0.32278889606197547</v>
      </c>
      <c r="E12" s="88"/>
    </row>
    <row r="13" spans="1:5" ht="14.25">
      <c r="A13" s="9" t="s">
        <v>1259</v>
      </c>
      <c r="B13" s="87">
        <f>SUM(B5:B12)</f>
        <v>220940</v>
      </c>
      <c r="C13" s="87">
        <f>C5+C6+C7+C8+C9+C10+C11+C12</f>
        <v>239062.31999999998</v>
      </c>
      <c r="D13" s="87">
        <f t="shared" si="0"/>
        <v>108.20237168462026</v>
      </c>
      <c r="E13" s="89"/>
    </row>
    <row r="15" spans="1:5" ht="54" customHeight="1">
      <c r="A15" s="139" t="s">
        <v>1260</v>
      </c>
      <c r="B15" s="139"/>
      <c r="C15" s="139"/>
      <c r="D15" s="139"/>
      <c r="E15" s="139"/>
    </row>
  </sheetData>
  <mergeCells count="2">
    <mergeCell ref="A2:E2"/>
    <mergeCell ref="A15:E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74">
      <selection activeCell="D94" sqref="D94"/>
    </sheetView>
  </sheetViews>
  <sheetFormatPr defaultColWidth="9.00390625" defaultRowHeight="14.25"/>
  <cols>
    <col min="1" max="1" width="26.875" style="0" customWidth="1"/>
    <col min="2" max="2" width="21.25390625" style="0" customWidth="1"/>
    <col min="3" max="3" width="23.625" style="0" customWidth="1"/>
    <col min="4" max="4" width="30.25390625" style="0" customWidth="1"/>
    <col min="5" max="5" width="35.125" style="0" customWidth="1"/>
  </cols>
  <sheetData>
    <row r="1" spans="1:5" ht="14.25">
      <c r="A1" s="72" t="s">
        <v>1261</v>
      </c>
      <c r="B1" s="73"/>
      <c r="C1" s="73"/>
      <c r="D1" s="73"/>
      <c r="E1" s="73"/>
    </row>
    <row r="2" spans="1:5" ht="20.25">
      <c r="A2" s="140" t="s">
        <v>1262</v>
      </c>
      <c r="B2" s="140"/>
      <c r="C2" s="140"/>
      <c r="D2" s="140"/>
      <c r="E2" s="140"/>
    </row>
    <row r="3" spans="1:5" ht="14.25">
      <c r="A3" s="74"/>
      <c r="B3" s="75"/>
      <c r="C3" s="76"/>
      <c r="D3" s="76"/>
      <c r="E3" s="77" t="s">
        <v>66</v>
      </c>
    </row>
    <row r="4" spans="1:5" ht="14.25">
      <c r="A4" s="78" t="s">
        <v>1263</v>
      </c>
      <c r="B4" s="79" t="s">
        <v>68</v>
      </c>
      <c r="C4" s="80" t="s">
        <v>69</v>
      </c>
      <c r="D4" s="80" t="s">
        <v>70</v>
      </c>
      <c r="E4" s="80" t="s">
        <v>71</v>
      </c>
    </row>
    <row r="5" spans="1:5" ht="14.25">
      <c r="A5" s="81" t="s">
        <v>1251</v>
      </c>
      <c r="B5" s="81">
        <f>SUM(B6:B14)</f>
        <v>48140.479999999996</v>
      </c>
      <c r="C5" s="82">
        <v>69870.09</v>
      </c>
      <c r="D5" s="83">
        <f aca="true" t="shared" si="0" ref="D5:D11">C5/B5*100</f>
        <v>145.137917195674</v>
      </c>
      <c r="E5" s="81"/>
    </row>
    <row r="6" spans="1:5" ht="14.25">
      <c r="A6" s="81" t="s">
        <v>1264</v>
      </c>
      <c r="B6" s="81">
        <v>15244.43</v>
      </c>
      <c r="C6" s="82">
        <v>18809.98</v>
      </c>
      <c r="D6" s="83">
        <f t="shared" si="0"/>
        <v>123.3891985466167</v>
      </c>
      <c r="E6" s="81"/>
    </row>
    <row r="7" spans="1:5" ht="14.25">
      <c r="A7" s="81" t="s">
        <v>1265</v>
      </c>
      <c r="B7" s="81">
        <v>13217.13</v>
      </c>
      <c r="C7" s="82">
        <v>14184.35</v>
      </c>
      <c r="D7" s="83">
        <f t="shared" si="0"/>
        <v>107.3179275682391</v>
      </c>
      <c r="E7" s="81"/>
    </row>
    <row r="8" spans="1:5" ht="14.25">
      <c r="A8" s="81" t="s">
        <v>1266</v>
      </c>
      <c r="B8" s="81">
        <v>5666.53</v>
      </c>
      <c r="C8" s="82">
        <v>8357.49</v>
      </c>
      <c r="D8" s="83">
        <f t="shared" si="0"/>
        <v>147.48867472686106</v>
      </c>
      <c r="E8" s="81"/>
    </row>
    <row r="9" spans="1:5" ht="14.25">
      <c r="A9" s="81" t="s">
        <v>1267</v>
      </c>
      <c r="B9" s="81">
        <v>6249.75</v>
      </c>
      <c r="C9" s="82">
        <v>8219.2</v>
      </c>
      <c r="D9" s="83">
        <f t="shared" si="0"/>
        <v>131.51246049841996</v>
      </c>
      <c r="E9" s="81"/>
    </row>
    <row r="10" spans="1:5" ht="14.25">
      <c r="A10" s="81" t="s">
        <v>1268</v>
      </c>
      <c r="B10" s="81">
        <v>500</v>
      </c>
      <c r="C10" s="82">
        <v>341.15</v>
      </c>
      <c r="D10" s="83">
        <f t="shared" si="0"/>
        <v>68.22999999999999</v>
      </c>
      <c r="E10" s="81"/>
    </row>
    <row r="11" spans="1:5" ht="14.25">
      <c r="A11" s="81" t="s">
        <v>1269</v>
      </c>
      <c r="B11" s="81">
        <v>6008.4</v>
      </c>
      <c r="C11" s="82">
        <v>9557.89</v>
      </c>
      <c r="D11" s="83">
        <f t="shared" si="0"/>
        <v>159.07546102123692</v>
      </c>
      <c r="E11" s="81"/>
    </row>
    <row r="12" spans="1:5" ht="14.25">
      <c r="A12" s="81" t="s">
        <v>1270</v>
      </c>
      <c r="B12" s="81" t="s">
        <v>1271</v>
      </c>
      <c r="C12" s="82">
        <v>4319.96</v>
      </c>
      <c r="D12" s="83"/>
      <c r="E12" s="81"/>
    </row>
    <row r="13" spans="1:5" ht="14.25">
      <c r="A13" s="81" t="s">
        <v>1272</v>
      </c>
      <c r="B13" s="81" t="s">
        <v>1271</v>
      </c>
      <c r="C13" s="82">
        <v>47.93</v>
      </c>
      <c r="D13" s="83"/>
      <c r="E13" s="81"/>
    </row>
    <row r="14" spans="1:5" ht="14.25">
      <c r="A14" s="81" t="s">
        <v>1273</v>
      </c>
      <c r="B14" s="81">
        <v>1254.24</v>
      </c>
      <c r="C14" s="82">
        <v>6032.13</v>
      </c>
      <c r="D14" s="83">
        <f>C14/B14*100</f>
        <v>480.9390547263682</v>
      </c>
      <c r="E14" s="81"/>
    </row>
    <row r="15" spans="1:5" ht="14.25">
      <c r="A15" s="81" t="s">
        <v>1252</v>
      </c>
      <c r="B15" s="81">
        <f>SUM(B16:B42)</f>
        <v>4385.56</v>
      </c>
      <c r="C15" s="82">
        <v>30020.11</v>
      </c>
      <c r="D15" s="83">
        <f>C15/B15*100</f>
        <v>684.5217030436249</v>
      </c>
      <c r="E15" s="81"/>
    </row>
    <row r="16" spans="1:5" ht="14.25">
      <c r="A16" s="81" t="s">
        <v>1274</v>
      </c>
      <c r="B16" s="81" t="s">
        <v>1271</v>
      </c>
      <c r="C16" s="82">
        <v>3991.85</v>
      </c>
      <c r="D16" s="83"/>
      <c r="E16" s="81"/>
    </row>
    <row r="17" spans="1:5" ht="14.25">
      <c r="A17" s="81" t="s">
        <v>1275</v>
      </c>
      <c r="B17" s="81" t="s">
        <v>1271</v>
      </c>
      <c r="C17" s="82">
        <v>249.9</v>
      </c>
      <c r="D17" s="83"/>
      <c r="E17" s="81"/>
    </row>
    <row r="18" spans="1:5" ht="14.25">
      <c r="A18" s="81" t="s">
        <v>1276</v>
      </c>
      <c r="B18" s="81" t="s">
        <v>1271</v>
      </c>
      <c r="C18" s="82">
        <v>22.41</v>
      </c>
      <c r="D18" s="83"/>
      <c r="E18" s="81"/>
    </row>
    <row r="19" spans="1:5" ht="14.25">
      <c r="A19" s="81" t="s">
        <v>1277</v>
      </c>
      <c r="B19" s="81" t="s">
        <v>1271</v>
      </c>
      <c r="C19" s="82">
        <v>13.65</v>
      </c>
      <c r="D19" s="83"/>
      <c r="E19" s="81"/>
    </row>
    <row r="20" spans="1:5" ht="14.25">
      <c r="A20" s="81" t="s">
        <v>1278</v>
      </c>
      <c r="B20" s="81" t="s">
        <v>1271</v>
      </c>
      <c r="C20" s="82">
        <v>177.92</v>
      </c>
      <c r="D20" s="83"/>
      <c r="E20" s="81"/>
    </row>
    <row r="21" spans="1:5" ht="14.25">
      <c r="A21" s="81" t="s">
        <v>1279</v>
      </c>
      <c r="B21" s="81" t="s">
        <v>1271</v>
      </c>
      <c r="C21" s="82">
        <v>758.86</v>
      </c>
      <c r="D21" s="83"/>
      <c r="E21" s="81"/>
    </row>
    <row r="22" spans="1:5" ht="14.25">
      <c r="A22" s="81" t="s">
        <v>1280</v>
      </c>
      <c r="B22" s="81" t="s">
        <v>1271</v>
      </c>
      <c r="C22" s="82">
        <v>249.79</v>
      </c>
      <c r="D22" s="83"/>
      <c r="E22" s="81"/>
    </row>
    <row r="23" spans="1:5" ht="14.25">
      <c r="A23" s="81" t="s">
        <v>1281</v>
      </c>
      <c r="B23" s="81" t="s">
        <v>1271</v>
      </c>
      <c r="C23" s="84" t="s">
        <v>1282</v>
      </c>
      <c r="D23" s="83"/>
      <c r="E23" s="81"/>
    </row>
    <row r="24" spans="1:5" ht="14.25">
      <c r="A24" s="81" t="s">
        <v>1283</v>
      </c>
      <c r="B24" s="81" t="s">
        <v>1271</v>
      </c>
      <c r="C24" s="82">
        <v>256.09</v>
      </c>
      <c r="D24" s="83"/>
      <c r="E24" s="81"/>
    </row>
    <row r="25" spans="1:5" ht="14.25">
      <c r="A25" s="81" t="s">
        <v>1284</v>
      </c>
      <c r="B25" s="81" t="s">
        <v>1271</v>
      </c>
      <c r="C25" s="82">
        <v>216.75</v>
      </c>
      <c r="D25" s="83"/>
      <c r="E25" s="81"/>
    </row>
    <row r="26" spans="1:5" ht="14.25">
      <c r="A26" s="81" t="s">
        <v>1285</v>
      </c>
      <c r="B26" s="81">
        <v>30</v>
      </c>
      <c r="C26" s="82">
        <v>1.69</v>
      </c>
      <c r="D26" s="83">
        <f>C26/B26*100</f>
        <v>5.633333333333333</v>
      </c>
      <c r="E26" s="81"/>
    </row>
    <row r="27" spans="1:5" ht="14.25">
      <c r="A27" s="81" t="s">
        <v>1286</v>
      </c>
      <c r="B27" s="81" t="s">
        <v>1271</v>
      </c>
      <c r="C27" s="82">
        <v>3833.35</v>
      </c>
      <c r="D27" s="83"/>
      <c r="E27" s="81"/>
    </row>
    <row r="28" spans="1:5" ht="14.25">
      <c r="A28" s="81" t="s">
        <v>1287</v>
      </c>
      <c r="B28" s="81" t="s">
        <v>1271</v>
      </c>
      <c r="C28" s="82">
        <v>198.86</v>
      </c>
      <c r="D28" s="83"/>
      <c r="E28" s="81"/>
    </row>
    <row r="29" spans="1:5" ht="14.25">
      <c r="A29" s="81" t="s">
        <v>1288</v>
      </c>
      <c r="B29" s="81" t="s">
        <v>1271</v>
      </c>
      <c r="C29" s="82">
        <v>53.16</v>
      </c>
      <c r="D29" s="83"/>
      <c r="E29" s="81"/>
    </row>
    <row r="30" spans="1:5" ht="14.25">
      <c r="A30" s="81" t="s">
        <v>1289</v>
      </c>
      <c r="B30" s="81" t="s">
        <v>1271</v>
      </c>
      <c r="C30" s="82">
        <v>598.74</v>
      </c>
      <c r="D30" s="83"/>
      <c r="E30" s="81"/>
    </row>
    <row r="31" spans="1:5" ht="14.25">
      <c r="A31" s="81" t="s">
        <v>1290</v>
      </c>
      <c r="B31" s="81">
        <v>150</v>
      </c>
      <c r="C31" s="82">
        <v>1.98</v>
      </c>
      <c r="D31" s="83">
        <f>C31/B31*100</f>
        <v>1.32</v>
      </c>
      <c r="E31" s="81"/>
    </row>
    <row r="32" spans="1:5" ht="14.25">
      <c r="A32" s="81" t="s">
        <v>1291</v>
      </c>
      <c r="B32" s="81" t="s">
        <v>1271</v>
      </c>
      <c r="C32" s="82">
        <v>902.18</v>
      </c>
      <c r="D32" s="83"/>
      <c r="E32" s="81"/>
    </row>
    <row r="33" spans="1:5" ht="14.25">
      <c r="A33" s="81" t="s">
        <v>1292</v>
      </c>
      <c r="B33" s="81" t="s">
        <v>1271</v>
      </c>
      <c r="C33" s="82">
        <v>1.26</v>
      </c>
      <c r="D33" s="83"/>
      <c r="E33" s="81"/>
    </row>
    <row r="34" spans="1:5" ht="14.25">
      <c r="A34" s="81" t="s">
        <v>1293</v>
      </c>
      <c r="B34" s="81" t="s">
        <v>1271</v>
      </c>
      <c r="C34" s="82">
        <v>4.51</v>
      </c>
      <c r="D34" s="83"/>
      <c r="E34" s="81"/>
    </row>
    <row r="35" spans="1:5" ht="14.25">
      <c r="A35" s="81" t="s">
        <v>1294</v>
      </c>
      <c r="B35" s="81" t="s">
        <v>1271</v>
      </c>
      <c r="C35" s="82">
        <v>5651.45</v>
      </c>
      <c r="D35" s="83"/>
      <c r="E35" s="81"/>
    </row>
    <row r="36" spans="1:5" ht="14.25">
      <c r="A36" s="81" t="s">
        <v>1295</v>
      </c>
      <c r="B36" s="81" t="s">
        <v>1271</v>
      </c>
      <c r="C36" s="82">
        <v>911.57</v>
      </c>
      <c r="D36" s="83"/>
      <c r="E36" s="81"/>
    </row>
    <row r="37" spans="1:5" ht="14.25">
      <c r="A37" s="81" t="s">
        <v>1296</v>
      </c>
      <c r="B37" s="81">
        <v>704.53</v>
      </c>
      <c r="C37" s="82">
        <v>707.82</v>
      </c>
      <c r="D37" s="83">
        <f aca="true" t="shared" si="1" ref="D37:D46">C37/B37*100</f>
        <v>100.46697798532355</v>
      </c>
      <c r="E37" s="81"/>
    </row>
    <row r="38" spans="1:5" ht="14.25">
      <c r="A38" s="81" t="s">
        <v>1297</v>
      </c>
      <c r="B38" s="81" t="s">
        <v>1271</v>
      </c>
      <c r="C38" s="82">
        <v>61.78</v>
      </c>
      <c r="D38" s="83"/>
      <c r="E38" s="81"/>
    </row>
    <row r="39" spans="1:5" ht="14.25">
      <c r="A39" s="81" t="s">
        <v>1298</v>
      </c>
      <c r="B39" s="81">
        <v>800</v>
      </c>
      <c r="C39" s="82">
        <v>633.14</v>
      </c>
      <c r="D39" s="83">
        <f t="shared" si="1"/>
        <v>79.1425</v>
      </c>
      <c r="E39" s="81"/>
    </row>
    <row r="40" spans="1:5" ht="14.25">
      <c r="A40" s="81" t="s">
        <v>1299</v>
      </c>
      <c r="B40" s="81" t="s">
        <v>1271</v>
      </c>
      <c r="C40" s="82">
        <v>111.51</v>
      </c>
      <c r="D40" s="83"/>
      <c r="E40" s="81"/>
    </row>
    <row r="41" spans="1:5" ht="14.25">
      <c r="A41" s="81" t="s">
        <v>1300</v>
      </c>
      <c r="B41" s="81" t="s">
        <v>1271</v>
      </c>
      <c r="C41" s="82">
        <v>23.97</v>
      </c>
      <c r="D41" s="83"/>
      <c r="E41" s="81"/>
    </row>
    <row r="42" spans="1:5" ht="14.25">
      <c r="A42" s="81" t="s">
        <v>1301</v>
      </c>
      <c r="B42" s="81">
        <v>2701.03</v>
      </c>
      <c r="C42" s="82">
        <v>10385.91</v>
      </c>
      <c r="D42" s="83">
        <f t="shared" si="1"/>
        <v>384.5166473530468</v>
      </c>
      <c r="E42" s="81"/>
    </row>
    <row r="43" spans="1:5" ht="14.25">
      <c r="A43" s="81" t="s">
        <v>1253</v>
      </c>
      <c r="B43" s="81">
        <f>SUM(B44:B59)</f>
        <v>21144.45</v>
      </c>
      <c r="C43" s="82">
        <v>22812.88</v>
      </c>
      <c r="D43" s="83">
        <f t="shared" si="1"/>
        <v>107.89062851008184</v>
      </c>
      <c r="E43" s="81"/>
    </row>
    <row r="44" spans="1:5" ht="14.25">
      <c r="A44" s="81" t="s">
        <v>1302</v>
      </c>
      <c r="B44" s="81">
        <v>212.1</v>
      </c>
      <c r="C44" s="82">
        <v>128.86</v>
      </c>
      <c r="D44" s="83">
        <f t="shared" si="1"/>
        <v>60.75436115040076</v>
      </c>
      <c r="E44" s="81"/>
    </row>
    <row r="45" spans="1:5" ht="14.25">
      <c r="A45" s="81" t="s">
        <v>1303</v>
      </c>
      <c r="B45" s="81">
        <v>11019.23</v>
      </c>
      <c r="C45" s="82">
        <v>58.62</v>
      </c>
      <c r="D45" s="83">
        <f t="shared" si="1"/>
        <v>0.5319790947280346</v>
      </c>
      <c r="E45" s="81"/>
    </row>
    <row r="46" spans="1:5" ht="14.25">
      <c r="A46" s="81" t="s">
        <v>1304</v>
      </c>
      <c r="B46" s="81">
        <v>18.09</v>
      </c>
      <c r="C46" s="82">
        <v>4.01</v>
      </c>
      <c r="D46" s="83">
        <f t="shared" si="1"/>
        <v>22.16694306246545</v>
      </c>
      <c r="E46" s="81"/>
    </row>
    <row r="47" spans="1:5" ht="14.25">
      <c r="A47" s="81" t="s">
        <v>1305</v>
      </c>
      <c r="B47" s="81" t="s">
        <v>1271</v>
      </c>
      <c r="C47" s="82">
        <v>427.5</v>
      </c>
      <c r="D47" s="83"/>
      <c r="E47" s="81"/>
    </row>
    <row r="48" spans="1:5" ht="14.25">
      <c r="A48" s="81" t="s">
        <v>1306</v>
      </c>
      <c r="B48" s="81" t="s">
        <v>1271</v>
      </c>
      <c r="C48" s="82">
        <v>1269.42</v>
      </c>
      <c r="D48" s="83"/>
      <c r="E48" s="81"/>
    </row>
    <row r="49" spans="1:5" ht="14.25">
      <c r="A49" s="81" t="s">
        <v>1307</v>
      </c>
      <c r="B49" s="81" t="s">
        <v>1271</v>
      </c>
      <c r="C49" s="82">
        <v>35.5</v>
      </c>
      <c r="D49" s="83"/>
      <c r="E49" s="81"/>
    </row>
    <row r="50" spans="1:5" ht="14.25">
      <c r="A50" s="81" t="s">
        <v>1308</v>
      </c>
      <c r="B50" s="81" t="s">
        <v>1271</v>
      </c>
      <c r="C50" s="82">
        <v>467.01</v>
      </c>
      <c r="D50" s="83"/>
      <c r="E50" s="81"/>
    </row>
    <row r="51" spans="1:5" ht="14.25">
      <c r="A51" s="81" t="s">
        <v>1309</v>
      </c>
      <c r="B51" s="81" t="s">
        <v>1271</v>
      </c>
      <c r="C51" s="82">
        <v>30.69</v>
      </c>
      <c r="D51" s="83"/>
      <c r="E51" s="81"/>
    </row>
    <row r="52" spans="1:5" ht="14.25">
      <c r="A52" s="81" t="s">
        <v>1310</v>
      </c>
      <c r="B52" s="81" t="s">
        <v>1271</v>
      </c>
      <c r="C52" s="82">
        <v>2222.05</v>
      </c>
      <c r="D52" s="83"/>
      <c r="E52" s="81"/>
    </row>
    <row r="53" spans="1:5" ht="14.25">
      <c r="A53" s="81" t="s">
        <v>1311</v>
      </c>
      <c r="B53" s="81" t="s">
        <v>1271</v>
      </c>
      <c r="C53" s="82">
        <v>98.05</v>
      </c>
      <c r="D53" s="83"/>
      <c r="E53" s="81"/>
    </row>
    <row r="54" spans="1:5" ht="14.25">
      <c r="A54" s="81" t="s">
        <v>1312</v>
      </c>
      <c r="B54" s="81">
        <v>4978.29</v>
      </c>
      <c r="C54" s="82">
        <v>5506.91</v>
      </c>
      <c r="D54" s="83">
        <f>C54/B54*100</f>
        <v>110.61850555110288</v>
      </c>
      <c r="E54" s="81"/>
    </row>
    <row r="55" spans="1:5" ht="14.25">
      <c r="A55" s="81" t="s">
        <v>1313</v>
      </c>
      <c r="B55" s="81">
        <v>1996.73</v>
      </c>
      <c r="C55" s="82">
        <v>1994.49</v>
      </c>
      <c r="D55" s="83">
        <f>C55/B55*100</f>
        <v>99.88781658010848</v>
      </c>
      <c r="E55" s="81"/>
    </row>
    <row r="56" spans="1:5" ht="14.25">
      <c r="A56" s="81" t="s">
        <v>1314</v>
      </c>
      <c r="B56" s="81">
        <v>2781.17</v>
      </c>
      <c r="C56" s="82">
        <v>3979.75</v>
      </c>
      <c r="D56" s="83">
        <f>C56/B56*100</f>
        <v>143.09625085845167</v>
      </c>
      <c r="E56" s="81"/>
    </row>
    <row r="57" spans="1:5" ht="14.25">
      <c r="A57" s="81" t="s">
        <v>1315</v>
      </c>
      <c r="B57" s="81" t="s">
        <v>1271</v>
      </c>
      <c r="C57" s="84" t="s">
        <v>1282</v>
      </c>
      <c r="D57" s="83"/>
      <c r="E57" s="81"/>
    </row>
    <row r="58" spans="1:5" ht="14.25">
      <c r="A58" s="81" t="s">
        <v>1316</v>
      </c>
      <c r="B58" s="81" t="s">
        <v>1271</v>
      </c>
      <c r="C58" s="84" t="s">
        <v>1282</v>
      </c>
      <c r="D58" s="83"/>
      <c r="E58" s="81"/>
    </row>
    <row r="59" spans="1:5" ht="14.25">
      <c r="A59" s="81" t="s">
        <v>1317</v>
      </c>
      <c r="B59" s="81">
        <v>138.84</v>
      </c>
      <c r="C59" s="82">
        <v>6590</v>
      </c>
      <c r="D59" s="83">
        <f>C59/B59*100</f>
        <v>4746.470757706712</v>
      </c>
      <c r="E59" s="81"/>
    </row>
    <row r="60" spans="1:5" ht="14.25">
      <c r="A60" s="81" t="s">
        <v>1254</v>
      </c>
      <c r="B60" s="81" t="s">
        <v>1271</v>
      </c>
      <c r="C60" s="84" t="s">
        <v>1282</v>
      </c>
      <c r="D60" s="83"/>
      <c r="E60" s="81"/>
    </row>
    <row r="61" spans="1:5" ht="14.25">
      <c r="A61" s="81" t="s">
        <v>1318</v>
      </c>
      <c r="B61" s="81" t="s">
        <v>1271</v>
      </c>
      <c r="C61" s="84" t="s">
        <v>1282</v>
      </c>
      <c r="D61" s="83"/>
      <c r="E61" s="81"/>
    </row>
    <row r="62" spans="1:5" ht="14.25">
      <c r="A62" s="81" t="s">
        <v>1319</v>
      </c>
      <c r="B62" s="81" t="s">
        <v>1271</v>
      </c>
      <c r="C62" s="84" t="s">
        <v>1282</v>
      </c>
      <c r="D62" s="83"/>
      <c r="E62" s="81"/>
    </row>
    <row r="63" spans="1:5" ht="14.25">
      <c r="A63" s="81" t="s">
        <v>1320</v>
      </c>
      <c r="B63" s="81" t="s">
        <v>1271</v>
      </c>
      <c r="C63" s="84" t="s">
        <v>1282</v>
      </c>
      <c r="D63" s="83"/>
      <c r="E63" s="81"/>
    </row>
    <row r="64" spans="1:5" ht="14.25">
      <c r="A64" s="81" t="s">
        <v>1321</v>
      </c>
      <c r="B64" s="81" t="s">
        <v>1271</v>
      </c>
      <c r="C64" s="84" t="s">
        <v>1282</v>
      </c>
      <c r="D64" s="83"/>
      <c r="E64" s="81"/>
    </row>
    <row r="65" spans="1:5" ht="14.25">
      <c r="A65" s="81" t="s">
        <v>1322</v>
      </c>
      <c r="B65" s="81" t="s">
        <v>1271</v>
      </c>
      <c r="C65" s="84" t="s">
        <v>1282</v>
      </c>
      <c r="D65" s="83"/>
      <c r="E65" s="81"/>
    </row>
    <row r="66" spans="1:5" ht="14.25">
      <c r="A66" s="81" t="s">
        <v>1323</v>
      </c>
      <c r="B66" s="81" t="s">
        <v>1271</v>
      </c>
      <c r="C66" s="84" t="s">
        <v>1282</v>
      </c>
      <c r="D66" s="83"/>
      <c r="E66" s="81"/>
    </row>
    <row r="67" spans="1:5" ht="14.25">
      <c r="A67" s="81" t="s">
        <v>1324</v>
      </c>
      <c r="B67" s="81" t="s">
        <v>1271</v>
      </c>
      <c r="C67" s="84" t="s">
        <v>1282</v>
      </c>
      <c r="D67" s="83"/>
      <c r="E67" s="81"/>
    </row>
    <row r="68" spans="1:5" ht="14.25">
      <c r="A68" s="81" t="s">
        <v>1325</v>
      </c>
      <c r="B68" s="81" t="s">
        <v>1271</v>
      </c>
      <c r="C68" s="84" t="s">
        <v>1282</v>
      </c>
      <c r="D68" s="83"/>
      <c r="E68" s="81"/>
    </row>
    <row r="69" spans="1:5" ht="14.25">
      <c r="A69" s="81" t="s">
        <v>1326</v>
      </c>
      <c r="B69" s="81" t="s">
        <v>1271</v>
      </c>
      <c r="C69" s="84" t="s">
        <v>1282</v>
      </c>
      <c r="D69" s="83"/>
      <c r="E69" s="81"/>
    </row>
    <row r="70" spans="1:5" ht="14.25">
      <c r="A70" s="81" t="s">
        <v>1327</v>
      </c>
      <c r="B70" s="81" t="s">
        <v>1271</v>
      </c>
      <c r="C70" s="84" t="s">
        <v>1282</v>
      </c>
      <c r="D70" s="83"/>
      <c r="E70" s="81"/>
    </row>
    <row r="71" spans="1:5" ht="14.25">
      <c r="A71" s="81" t="s">
        <v>1255</v>
      </c>
      <c r="B71" s="81" t="s">
        <v>1271</v>
      </c>
      <c r="C71" s="82">
        <v>6623.39</v>
      </c>
      <c r="D71" s="83"/>
      <c r="E71" s="81"/>
    </row>
    <row r="72" spans="1:5" ht="14.25">
      <c r="A72" s="81" t="s">
        <v>1318</v>
      </c>
      <c r="B72" s="81" t="s">
        <v>1271</v>
      </c>
      <c r="C72" s="84" t="s">
        <v>1282</v>
      </c>
      <c r="D72" s="83"/>
      <c r="E72" s="81"/>
    </row>
    <row r="73" spans="1:5" ht="14.25">
      <c r="A73" s="81" t="s">
        <v>1319</v>
      </c>
      <c r="B73" s="81" t="s">
        <v>1271</v>
      </c>
      <c r="C73" s="82">
        <v>1009.46</v>
      </c>
      <c r="D73" s="83"/>
      <c r="E73" s="81"/>
    </row>
    <row r="74" spans="1:5" ht="14.25">
      <c r="A74" s="81" t="s">
        <v>1320</v>
      </c>
      <c r="B74" s="81" t="s">
        <v>1271</v>
      </c>
      <c r="C74" s="82">
        <v>2526.2</v>
      </c>
      <c r="D74" s="83"/>
      <c r="E74" s="81"/>
    </row>
    <row r="75" spans="1:5" ht="14.25">
      <c r="A75" s="81" t="s">
        <v>1321</v>
      </c>
      <c r="B75" s="81" t="s">
        <v>1271</v>
      </c>
      <c r="C75" s="84" t="s">
        <v>1282</v>
      </c>
      <c r="D75" s="83"/>
      <c r="E75" s="81"/>
    </row>
    <row r="76" spans="1:5" ht="14.25">
      <c r="A76" s="81" t="s">
        <v>1322</v>
      </c>
      <c r="B76" s="81" t="s">
        <v>1271</v>
      </c>
      <c r="C76" s="84" t="s">
        <v>1282</v>
      </c>
      <c r="D76" s="83"/>
      <c r="E76" s="81"/>
    </row>
    <row r="77" spans="1:5" ht="14.25">
      <c r="A77" s="81" t="s">
        <v>1323</v>
      </c>
      <c r="B77" s="81" t="s">
        <v>1271</v>
      </c>
      <c r="C77" s="82">
        <v>387.24</v>
      </c>
      <c r="D77" s="83"/>
      <c r="E77" s="81"/>
    </row>
    <row r="78" spans="1:5" ht="14.25">
      <c r="A78" s="81" t="s">
        <v>1324</v>
      </c>
      <c r="B78" s="81" t="s">
        <v>1271</v>
      </c>
      <c r="C78" s="84" t="s">
        <v>1282</v>
      </c>
      <c r="D78" s="83"/>
      <c r="E78" s="81"/>
    </row>
    <row r="79" spans="1:5" ht="14.25">
      <c r="A79" s="81" t="s">
        <v>1328</v>
      </c>
      <c r="B79" s="81" t="s">
        <v>1271</v>
      </c>
      <c r="C79" s="84" t="s">
        <v>1282</v>
      </c>
      <c r="D79" s="83"/>
      <c r="E79" s="81"/>
    </row>
    <row r="80" spans="1:5" ht="14.25">
      <c r="A80" s="81" t="s">
        <v>1329</v>
      </c>
      <c r="B80" s="81" t="s">
        <v>1271</v>
      </c>
      <c r="C80" s="84" t="s">
        <v>1282</v>
      </c>
      <c r="D80" s="83"/>
      <c r="E80" s="81"/>
    </row>
    <row r="81" spans="1:5" ht="14.25">
      <c r="A81" s="81" t="s">
        <v>1330</v>
      </c>
      <c r="B81" s="81" t="s">
        <v>1271</v>
      </c>
      <c r="C81" s="84" t="s">
        <v>1282</v>
      </c>
      <c r="D81" s="83"/>
      <c r="E81" s="81"/>
    </row>
    <row r="82" spans="1:5" ht="14.25">
      <c r="A82" s="81" t="s">
        <v>1331</v>
      </c>
      <c r="B82" s="81" t="s">
        <v>1271</v>
      </c>
      <c r="C82" s="84" t="s">
        <v>1282</v>
      </c>
      <c r="D82" s="83"/>
      <c r="E82" s="81"/>
    </row>
    <row r="83" spans="1:5" ht="14.25">
      <c r="A83" s="81" t="s">
        <v>1325</v>
      </c>
      <c r="B83" s="81" t="s">
        <v>1271</v>
      </c>
      <c r="C83" s="84" t="s">
        <v>1271</v>
      </c>
      <c r="D83" s="83"/>
      <c r="E83" s="81"/>
    </row>
    <row r="84" spans="1:5" ht="14.25">
      <c r="A84" s="81" t="s">
        <v>1326</v>
      </c>
      <c r="B84" s="81" t="s">
        <v>1271</v>
      </c>
      <c r="C84" s="82">
        <v>2.86</v>
      </c>
      <c r="D84" s="83"/>
      <c r="E84" s="81"/>
    </row>
    <row r="85" spans="1:5" ht="14.25">
      <c r="A85" s="81" t="s">
        <v>1332</v>
      </c>
      <c r="B85" s="81" t="s">
        <v>1271</v>
      </c>
      <c r="C85" s="84" t="s">
        <v>1282</v>
      </c>
      <c r="D85" s="83"/>
      <c r="E85" s="81"/>
    </row>
    <row r="86" spans="1:5" ht="14.25">
      <c r="A86" s="81" t="s">
        <v>1333</v>
      </c>
      <c r="B86" s="81" t="s">
        <v>1271</v>
      </c>
      <c r="C86" s="82">
        <v>2697.63</v>
      </c>
      <c r="D86" s="83"/>
      <c r="E86" s="81"/>
    </row>
    <row r="87" spans="1:5" ht="14.25">
      <c r="A87" s="81" t="s">
        <v>1256</v>
      </c>
      <c r="B87" s="81" t="s">
        <v>1271</v>
      </c>
      <c r="C87" s="82">
        <v>91.21</v>
      </c>
      <c r="D87" s="83"/>
      <c r="E87" s="81"/>
    </row>
    <row r="88" spans="1:5" ht="14.25">
      <c r="A88" s="81" t="s">
        <v>1334</v>
      </c>
      <c r="B88" s="81" t="s">
        <v>1271</v>
      </c>
      <c r="C88" s="84" t="s">
        <v>1282</v>
      </c>
      <c r="D88" s="83"/>
      <c r="E88" s="81"/>
    </row>
    <row r="89" spans="1:5" ht="14.25">
      <c r="A89" s="81" t="s">
        <v>1335</v>
      </c>
      <c r="B89" s="81" t="s">
        <v>1271</v>
      </c>
      <c r="C89" s="84" t="s">
        <v>1282</v>
      </c>
      <c r="D89" s="83"/>
      <c r="E89" s="81"/>
    </row>
    <row r="90" spans="1:5" ht="14.25">
      <c r="A90" s="81" t="s">
        <v>1336</v>
      </c>
      <c r="B90" s="81" t="s">
        <v>1271</v>
      </c>
      <c r="C90" s="84" t="s">
        <v>1282</v>
      </c>
      <c r="D90" s="83"/>
      <c r="E90" s="81"/>
    </row>
    <row r="91" spans="1:5" ht="14.25">
      <c r="A91" s="81" t="s">
        <v>1337</v>
      </c>
      <c r="B91" s="81" t="s">
        <v>1271</v>
      </c>
      <c r="C91" s="82">
        <v>91.21</v>
      </c>
      <c r="D91" s="83"/>
      <c r="E91" s="81"/>
    </row>
    <row r="92" spans="1:5" ht="14.25">
      <c r="A92" s="81" t="s">
        <v>1257</v>
      </c>
      <c r="B92" s="81" t="s">
        <v>1271</v>
      </c>
      <c r="C92" s="84" t="s">
        <v>1282</v>
      </c>
      <c r="D92" s="83"/>
      <c r="E92" s="81"/>
    </row>
    <row r="93" spans="1:5" ht="14.25">
      <c r="A93" s="81" t="s">
        <v>1338</v>
      </c>
      <c r="B93" s="81" t="s">
        <v>1271</v>
      </c>
      <c r="C93" s="84" t="s">
        <v>1282</v>
      </c>
      <c r="D93" s="83"/>
      <c r="E93" s="81"/>
    </row>
    <row r="94" spans="1:5" ht="14.25">
      <c r="A94" s="81" t="s">
        <v>1339</v>
      </c>
      <c r="B94" s="81" t="s">
        <v>1271</v>
      </c>
      <c r="C94" s="84" t="s">
        <v>1282</v>
      </c>
      <c r="D94" s="83"/>
      <c r="E94" s="81"/>
    </row>
    <row r="95" spans="1:5" ht="14.25">
      <c r="A95" s="81" t="s">
        <v>1258</v>
      </c>
      <c r="B95" s="81" t="s">
        <v>1271</v>
      </c>
      <c r="C95" s="84" t="s">
        <v>1282</v>
      </c>
      <c r="D95" s="83"/>
      <c r="E95" s="81"/>
    </row>
    <row r="96" spans="1:5" ht="14.25">
      <c r="A96" s="81" t="s">
        <v>1340</v>
      </c>
      <c r="B96" s="81" t="s">
        <v>1271</v>
      </c>
      <c r="C96" s="84" t="s">
        <v>1282</v>
      </c>
      <c r="D96" s="83"/>
      <c r="E96" s="81"/>
    </row>
    <row r="97" spans="1:5" ht="14.25">
      <c r="A97" s="81" t="s">
        <v>1341</v>
      </c>
      <c r="B97" s="81" t="s">
        <v>1271</v>
      </c>
      <c r="C97" s="84" t="s">
        <v>1282</v>
      </c>
      <c r="D97" s="83"/>
      <c r="E97" s="81"/>
    </row>
    <row r="98" spans="1:5" ht="14.25">
      <c r="A98" s="81" t="s">
        <v>1342</v>
      </c>
      <c r="B98" s="81" t="s">
        <v>1271</v>
      </c>
      <c r="C98" s="85" t="s">
        <v>1282</v>
      </c>
      <c r="D98" s="83"/>
      <c r="E98" s="81"/>
    </row>
    <row r="99" spans="1:5" ht="81" customHeight="1">
      <c r="A99" s="139" t="s">
        <v>1260</v>
      </c>
      <c r="B99" s="139"/>
      <c r="C99" s="139"/>
      <c r="D99" s="139"/>
      <c r="E99" s="139"/>
    </row>
  </sheetData>
  <mergeCells count="2">
    <mergeCell ref="A2:E2"/>
    <mergeCell ref="A99:E9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79">
      <selection activeCell="A65" sqref="A65"/>
    </sheetView>
  </sheetViews>
  <sheetFormatPr defaultColWidth="9.00390625" defaultRowHeight="14.25"/>
  <cols>
    <col min="1" max="1" width="34.875" style="0" customWidth="1"/>
  </cols>
  <sheetData>
    <row r="1" spans="1:9" ht="14.25">
      <c r="A1" s="3" t="s">
        <v>1343</v>
      </c>
      <c r="B1" s="3"/>
      <c r="C1" s="3"/>
      <c r="D1" s="3"/>
      <c r="E1" s="3"/>
      <c r="F1" s="3"/>
      <c r="G1" s="3"/>
      <c r="H1" s="3"/>
      <c r="I1" s="3"/>
    </row>
    <row r="2" spans="1:9" ht="22.5">
      <c r="A2" s="141" t="s">
        <v>22</v>
      </c>
      <c r="B2" s="141"/>
      <c r="C2" s="141"/>
      <c r="D2" s="141"/>
      <c r="E2" s="141"/>
      <c r="F2" s="141"/>
      <c r="G2" s="141"/>
      <c r="H2" s="141"/>
      <c r="I2" s="141"/>
    </row>
    <row r="3" spans="1:9" ht="14.25">
      <c r="A3" s="70"/>
      <c r="B3" s="37"/>
      <c r="C3" s="37"/>
      <c r="D3" s="37"/>
      <c r="E3" s="37"/>
      <c r="F3" s="37"/>
      <c r="G3" s="37"/>
      <c r="H3" s="37"/>
      <c r="I3" s="71" t="s">
        <v>66</v>
      </c>
    </row>
    <row r="4" spans="1:9" ht="14.25">
      <c r="A4" s="9" t="s">
        <v>1263</v>
      </c>
      <c r="B4" s="9" t="s">
        <v>1344</v>
      </c>
      <c r="C4" s="9" t="s">
        <v>1345</v>
      </c>
      <c r="D4" s="9" t="s">
        <v>1345</v>
      </c>
      <c r="E4" s="9" t="s">
        <v>1345</v>
      </c>
      <c r="F4" s="9" t="s">
        <v>1345</v>
      </c>
      <c r="G4" s="9" t="s">
        <v>1346</v>
      </c>
      <c r="H4" s="9" t="s">
        <v>1346</v>
      </c>
      <c r="I4" s="9" t="s">
        <v>1346</v>
      </c>
    </row>
    <row r="5" spans="1:9" ht="14.25">
      <c r="A5" s="39" t="s">
        <v>1347</v>
      </c>
      <c r="B5" s="41"/>
      <c r="C5" s="41"/>
      <c r="D5" s="41"/>
      <c r="E5" s="41"/>
      <c r="F5" s="41"/>
      <c r="G5" s="41"/>
      <c r="H5" s="41"/>
      <c r="I5" s="41"/>
    </row>
    <row r="6" spans="1:9" ht="14.25">
      <c r="A6" s="17" t="s">
        <v>1348</v>
      </c>
      <c r="B6" s="41"/>
      <c r="C6" s="41"/>
      <c r="D6" s="41"/>
      <c r="E6" s="41"/>
      <c r="F6" s="41"/>
      <c r="G6" s="41"/>
      <c r="H6" s="41"/>
      <c r="I6" s="41"/>
    </row>
    <row r="7" spans="1:9" ht="14.25">
      <c r="A7" s="17" t="s">
        <v>1349</v>
      </c>
      <c r="B7" s="41"/>
      <c r="C7" s="41"/>
      <c r="D7" s="41"/>
      <c r="E7" s="41"/>
      <c r="F7" s="41"/>
      <c r="G7" s="41"/>
      <c r="H7" s="41"/>
      <c r="I7" s="41"/>
    </row>
    <row r="8" spans="1:9" ht="27">
      <c r="A8" s="17" t="s">
        <v>1350</v>
      </c>
      <c r="B8" s="41"/>
      <c r="C8" s="41"/>
      <c r="D8" s="41"/>
      <c r="E8" s="41"/>
      <c r="F8" s="41"/>
      <c r="G8" s="41"/>
      <c r="H8" s="41"/>
      <c r="I8" s="41"/>
    </row>
    <row r="9" spans="1:9" ht="14.25">
      <c r="A9" s="39" t="s">
        <v>1351</v>
      </c>
      <c r="B9" s="41"/>
      <c r="C9" s="41"/>
      <c r="D9" s="41"/>
      <c r="E9" s="41"/>
      <c r="F9" s="41"/>
      <c r="G9" s="41"/>
      <c r="H9" s="41"/>
      <c r="I9" s="41"/>
    </row>
    <row r="10" spans="1:9" ht="14.25">
      <c r="A10" s="17" t="s">
        <v>1352</v>
      </c>
      <c r="B10" s="41"/>
      <c r="C10" s="41"/>
      <c r="D10" s="41"/>
      <c r="E10" s="41"/>
      <c r="F10" s="41"/>
      <c r="G10" s="41"/>
      <c r="H10" s="41"/>
      <c r="I10" s="41"/>
    </row>
    <row r="11" spans="1:9" ht="14.25">
      <c r="A11" s="17" t="s">
        <v>1353</v>
      </c>
      <c r="B11" s="41"/>
      <c r="C11" s="41"/>
      <c r="D11" s="41"/>
      <c r="E11" s="41"/>
      <c r="F11" s="41"/>
      <c r="G11" s="41"/>
      <c r="H11" s="41"/>
      <c r="I11" s="41"/>
    </row>
    <row r="12" spans="1:9" ht="14.25">
      <c r="A12" s="17" t="s">
        <v>1354</v>
      </c>
      <c r="B12" s="41"/>
      <c r="C12" s="41"/>
      <c r="D12" s="41"/>
      <c r="E12" s="41"/>
      <c r="F12" s="41"/>
      <c r="G12" s="41"/>
      <c r="H12" s="41"/>
      <c r="I12" s="41"/>
    </row>
    <row r="13" spans="1:9" ht="27">
      <c r="A13" s="17" t="s">
        <v>1355</v>
      </c>
      <c r="B13" s="41"/>
      <c r="C13" s="41"/>
      <c r="D13" s="41"/>
      <c r="E13" s="41"/>
      <c r="F13" s="41"/>
      <c r="G13" s="41"/>
      <c r="H13" s="41"/>
      <c r="I13" s="41"/>
    </row>
    <row r="14" spans="1:9" ht="14.25">
      <c r="A14" s="17" t="s">
        <v>1356</v>
      </c>
      <c r="B14" s="41"/>
      <c r="C14" s="41"/>
      <c r="D14" s="41"/>
      <c r="E14" s="41"/>
      <c r="F14" s="41"/>
      <c r="G14" s="41"/>
      <c r="H14" s="41"/>
      <c r="I14" s="41"/>
    </row>
    <row r="15" spans="1:9" ht="27">
      <c r="A15" s="17" t="s">
        <v>1357</v>
      </c>
      <c r="B15" s="41"/>
      <c r="C15" s="41"/>
      <c r="D15" s="41"/>
      <c r="E15" s="41"/>
      <c r="F15" s="41"/>
      <c r="G15" s="41"/>
      <c r="H15" s="41"/>
      <c r="I15" s="41"/>
    </row>
    <row r="16" spans="1:9" ht="14.25">
      <c r="A16" s="17" t="s">
        <v>1358</v>
      </c>
      <c r="B16" s="41"/>
      <c r="C16" s="41"/>
      <c r="D16" s="41"/>
      <c r="E16" s="41"/>
      <c r="F16" s="41"/>
      <c r="G16" s="41"/>
      <c r="H16" s="41"/>
      <c r="I16" s="41"/>
    </row>
    <row r="17" spans="1:9" ht="14.25">
      <c r="A17" s="17" t="s">
        <v>1359</v>
      </c>
      <c r="B17" s="41"/>
      <c r="C17" s="41"/>
      <c r="D17" s="41"/>
      <c r="E17" s="41"/>
      <c r="F17" s="41"/>
      <c r="G17" s="41"/>
      <c r="H17" s="41"/>
      <c r="I17" s="41"/>
    </row>
    <row r="18" spans="1:9" ht="27">
      <c r="A18" s="17" t="s">
        <v>1360</v>
      </c>
      <c r="B18" s="41"/>
      <c r="C18" s="41"/>
      <c r="D18" s="41"/>
      <c r="E18" s="41"/>
      <c r="F18" s="41"/>
      <c r="G18" s="41"/>
      <c r="H18" s="41"/>
      <c r="I18" s="41"/>
    </row>
    <row r="19" spans="1:9" ht="27">
      <c r="A19" s="17" t="s">
        <v>1361</v>
      </c>
      <c r="B19" s="41"/>
      <c r="C19" s="41"/>
      <c r="D19" s="41"/>
      <c r="E19" s="41"/>
      <c r="F19" s="41"/>
      <c r="G19" s="41"/>
      <c r="H19" s="41"/>
      <c r="I19" s="41"/>
    </row>
    <row r="20" spans="1:9" ht="14.25">
      <c r="A20" s="17" t="s">
        <v>1362</v>
      </c>
      <c r="B20" s="41"/>
      <c r="C20" s="41"/>
      <c r="D20" s="41"/>
      <c r="E20" s="41"/>
      <c r="F20" s="41"/>
      <c r="G20" s="41"/>
      <c r="H20" s="41"/>
      <c r="I20" s="41"/>
    </row>
    <row r="21" spans="1:9" ht="14.25">
      <c r="A21" s="17" t="s">
        <v>1363</v>
      </c>
      <c r="B21" s="41"/>
      <c r="C21" s="41"/>
      <c r="D21" s="41"/>
      <c r="E21" s="41"/>
      <c r="F21" s="41"/>
      <c r="G21" s="41"/>
      <c r="H21" s="41"/>
      <c r="I21" s="41"/>
    </row>
    <row r="22" spans="1:9" ht="14.25">
      <c r="A22" s="17" t="s">
        <v>1364</v>
      </c>
      <c r="B22" s="41"/>
      <c r="C22" s="41"/>
      <c r="D22" s="41"/>
      <c r="E22" s="41"/>
      <c r="F22" s="41"/>
      <c r="G22" s="41"/>
      <c r="H22" s="41"/>
      <c r="I22" s="41"/>
    </row>
    <row r="23" spans="1:9" ht="14.25">
      <c r="A23" s="17" t="s">
        <v>1365</v>
      </c>
      <c r="B23" s="41"/>
      <c r="C23" s="41"/>
      <c r="D23" s="41"/>
      <c r="E23" s="41"/>
      <c r="F23" s="41"/>
      <c r="G23" s="41"/>
      <c r="H23" s="41"/>
      <c r="I23" s="41"/>
    </row>
    <row r="24" spans="1:9" ht="14.25">
      <c r="A24" s="17" t="s">
        <v>1366</v>
      </c>
      <c r="B24" s="41"/>
      <c r="C24" s="41"/>
      <c r="D24" s="41"/>
      <c r="E24" s="41"/>
      <c r="F24" s="41"/>
      <c r="G24" s="41"/>
      <c r="H24" s="41"/>
      <c r="I24" s="41"/>
    </row>
    <row r="25" spans="1:9" ht="14.25">
      <c r="A25" s="17" t="s">
        <v>1367</v>
      </c>
      <c r="B25" s="41"/>
      <c r="C25" s="41"/>
      <c r="D25" s="41"/>
      <c r="E25" s="41"/>
      <c r="F25" s="41"/>
      <c r="G25" s="41"/>
      <c r="H25" s="41"/>
      <c r="I25" s="41"/>
    </row>
    <row r="26" spans="1:9" ht="14.25">
      <c r="A26" s="39" t="s">
        <v>1368</v>
      </c>
      <c r="B26" s="41"/>
      <c r="C26" s="41"/>
      <c r="D26" s="41"/>
      <c r="E26" s="41"/>
      <c r="F26" s="41"/>
      <c r="G26" s="41"/>
      <c r="H26" s="41"/>
      <c r="I26" s="41"/>
    </row>
    <row r="27" spans="1:9" ht="14.25">
      <c r="A27" s="17" t="s">
        <v>1369</v>
      </c>
      <c r="B27" s="41"/>
      <c r="C27" s="41"/>
      <c r="D27" s="41"/>
      <c r="E27" s="41"/>
      <c r="F27" s="41"/>
      <c r="G27" s="41"/>
      <c r="H27" s="41"/>
      <c r="I27" s="41"/>
    </row>
    <row r="28" spans="1:9" ht="14.25">
      <c r="A28" s="17" t="s">
        <v>1370</v>
      </c>
      <c r="B28" s="41"/>
      <c r="C28" s="41"/>
      <c r="D28" s="41"/>
      <c r="E28" s="41"/>
      <c r="F28" s="41"/>
      <c r="G28" s="41"/>
      <c r="H28" s="41"/>
      <c r="I28" s="41"/>
    </row>
    <row r="29" spans="1:9" ht="14.25">
      <c r="A29" s="17" t="s">
        <v>1371</v>
      </c>
      <c r="B29" s="41"/>
      <c r="C29" s="41"/>
      <c r="D29" s="41"/>
      <c r="E29" s="41"/>
      <c r="F29" s="41"/>
      <c r="G29" s="41"/>
      <c r="H29" s="41"/>
      <c r="I29" s="41"/>
    </row>
    <row r="30" spans="1:9" ht="14.25">
      <c r="A30" s="17" t="s">
        <v>1370</v>
      </c>
      <c r="B30" s="41"/>
      <c r="C30" s="41"/>
      <c r="D30" s="41"/>
      <c r="E30" s="41"/>
      <c r="F30" s="41"/>
      <c r="G30" s="41"/>
      <c r="H30" s="41"/>
      <c r="I30" s="41"/>
    </row>
    <row r="31" spans="1:9" ht="14.25">
      <c r="A31" s="17" t="s">
        <v>1372</v>
      </c>
      <c r="B31" s="41"/>
      <c r="C31" s="41"/>
      <c r="D31" s="41"/>
      <c r="E31" s="41"/>
      <c r="F31" s="41"/>
      <c r="G31" s="41"/>
      <c r="H31" s="41"/>
      <c r="I31" s="41"/>
    </row>
    <row r="32" spans="1:9" ht="14.25">
      <c r="A32" s="17" t="s">
        <v>1370</v>
      </c>
      <c r="B32" s="41"/>
      <c r="C32" s="41"/>
      <c r="D32" s="41"/>
      <c r="E32" s="41"/>
      <c r="F32" s="41"/>
      <c r="G32" s="41"/>
      <c r="H32" s="41"/>
      <c r="I32" s="41"/>
    </row>
    <row r="33" spans="1:9" ht="14.25">
      <c r="A33" s="17" t="s">
        <v>1373</v>
      </c>
      <c r="B33" s="41"/>
      <c r="C33" s="41"/>
      <c r="D33" s="41"/>
      <c r="E33" s="41"/>
      <c r="F33" s="41"/>
      <c r="G33" s="41"/>
      <c r="H33" s="41"/>
      <c r="I33" s="41"/>
    </row>
    <row r="34" spans="1:9" ht="14.25">
      <c r="A34" s="17" t="s">
        <v>1370</v>
      </c>
      <c r="B34" s="41"/>
      <c r="C34" s="41"/>
      <c r="D34" s="41"/>
      <c r="E34" s="41"/>
      <c r="F34" s="41"/>
      <c r="G34" s="41"/>
      <c r="H34" s="41"/>
      <c r="I34" s="41"/>
    </row>
    <row r="35" spans="1:9" ht="14.25">
      <c r="A35" s="17" t="s">
        <v>1374</v>
      </c>
      <c r="B35" s="41"/>
      <c r="C35" s="41"/>
      <c r="D35" s="41"/>
      <c r="E35" s="41"/>
      <c r="F35" s="41"/>
      <c r="G35" s="41"/>
      <c r="H35" s="41"/>
      <c r="I35" s="41"/>
    </row>
    <row r="36" spans="1:9" ht="14.25">
      <c r="A36" s="17" t="s">
        <v>1370</v>
      </c>
      <c r="B36" s="41"/>
      <c r="C36" s="41"/>
      <c r="D36" s="41"/>
      <c r="E36" s="41"/>
      <c r="F36" s="41"/>
      <c r="G36" s="41"/>
      <c r="H36" s="41"/>
      <c r="I36" s="41"/>
    </row>
    <row r="37" spans="1:9" ht="14.25">
      <c r="A37" s="17" t="s">
        <v>1375</v>
      </c>
      <c r="B37" s="41"/>
      <c r="C37" s="41"/>
      <c r="D37" s="41"/>
      <c r="E37" s="41"/>
      <c r="F37" s="41"/>
      <c r="G37" s="41"/>
      <c r="H37" s="41"/>
      <c r="I37" s="41"/>
    </row>
    <row r="38" spans="1:9" ht="14.25">
      <c r="A38" s="17" t="s">
        <v>1370</v>
      </c>
      <c r="B38" s="41"/>
      <c r="C38" s="41"/>
      <c r="D38" s="41"/>
      <c r="E38" s="41"/>
      <c r="F38" s="41"/>
      <c r="G38" s="41"/>
      <c r="H38" s="41"/>
      <c r="I38" s="41"/>
    </row>
    <row r="39" spans="1:9" ht="14.25">
      <c r="A39" s="17" t="s">
        <v>1376</v>
      </c>
      <c r="B39" s="41"/>
      <c r="C39" s="41"/>
      <c r="D39" s="41"/>
      <c r="E39" s="41"/>
      <c r="F39" s="41"/>
      <c r="G39" s="41"/>
      <c r="H39" s="41"/>
      <c r="I39" s="41"/>
    </row>
    <row r="40" spans="1:9" ht="14.25">
      <c r="A40" s="17" t="s">
        <v>1370</v>
      </c>
      <c r="B40" s="41"/>
      <c r="C40" s="41"/>
      <c r="D40" s="41"/>
      <c r="E40" s="41"/>
      <c r="F40" s="41"/>
      <c r="G40" s="41"/>
      <c r="H40" s="41"/>
      <c r="I40" s="41"/>
    </row>
    <row r="41" spans="1:9" ht="14.25">
      <c r="A41" s="17" t="s">
        <v>1377</v>
      </c>
      <c r="B41" s="41"/>
      <c r="C41" s="41"/>
      <c r="D41" s="41"/>
      <c r="E41" s="41"/>
      <c r="F41" s="41"/>
      <c r="G41" s="41"/>
      <c r="H41" s="41"/>
      <c r="I41" s="41"/>
    </row>
    <row r="42" spans="1:9" ht="14.25">
      <c r="A42" s="17" t="s">
        <v>1370</v>
      </c>
      <c r="B42" s="41"/>
      <c r="C42" s="41"/>
      <c r="D42" s="41"/>
      <c r="E42" s="41"/>
      <c r="F42" s="41"/>
      <c r="G42" s="41"/>
      <c r="H42" s="41"/>
      <c r="I42" s="41"/>
    </row>
    <row r="43" spans="1:9" ht="14.25">
      <c r="A43" s="17" t="s">
        <v>1378</v>
      </c>
      <c r="B43" s="41"/>
      <c r="C43" s="41"/>
      <c r="D43" s="41"/>
      <c r="E43" s="41"/>
      <c r="F43" s="41"/>
      <c r="G43" s="41"/>
      <c r="H43" s="41"/>
      <c r="I43" s="41"/>
    </row>
    <row r="44" spans="1:9" ht="14.25">
      <c r="A44" s="17" t="s">
        <v>1370</v>
      </c>
      <c r="B44" s="41"/>
      <c r="C44" s="41"/>
      <c r="D44" s="41"/>
      <c r="E44" s="41"/>
      <c r="F44" s="41"/>
      <c r="G44" s="41"/>
      <c r="H44" s="41"/>
      <c r="I44" s="41"/>
    </row>
    <row r="45" spans="1:9" ht="14.25">
      <c r="A45" s="17" t="s">
        <v>1379</v>
      </c>
      <c r="B45" s="41"/>
      <c r="C45" s="41"/>
      <c r="D45" s="41"/>
      <c r="E45" s="41"/>
      <c r="F45" s="41"/>
      <c r="G45" s="41"/>
      <c r="H45" s="41"/>
      <c r="I45" s="41"/>
    </row>
    <row r="46" spans="1:9" ht="14.25">
      <c r="A46" s="17" t="s">
        <v>1370</v>
      </c>
      <c r="B46" s="41"/>
      <c r="C46" s="41"/>
      <c r="D46" s="41"/>
      <c r="E46" s="41"/>
      <c r="F46" s="41"/>
      <c r="G46" s="41"/>
      <c r="H46" s="41"/>
      <c r="I46" s="41"/>
    </row>
    <row r="47" spans="1:9" ht="14.25">
      <c r="A47" s="17" t="s">
        <v>1380</v>
      </c>
      <c r="B47" s="41"/>
      <c r="C47" s="41"/>
      <c r="D47" s="41"/>
      <c r="E47" s="41"/>
      <c r="F47" s="41"/>
      <c r="G47" s="41"/>
      <c r="H47" s="41"/>
      <c r="I47" s="41"/>
    </row>
    <row r="48" spans="1:9" ht="14.25">
      <c r="A48" s="17" t="s">
        <v>1370</v>
      </c>
      <c r="B48" s="41"/>
      <c r="C48" s="41"/>
      <c r="D48" s="41"/>
      <c r="E48" s="41"/>
      <c r="F48" s="41"/>
      <c r="G48" s="41"/>
      <c r="H48" s="41"/>
      <c r="I48" s="41"/>
    </row>
    <row r="49" spans="1:9" ht="14.25">
      <c r="A49" s="17" t="s">
        <v>1381</v>
      </c>
      <c r="B49" s="41"/>
      <c r="C49" s="41"/>
      <c r="D49" s="41"/>
      <c r="E49" s="41"/>
      <c r="F49" s="41"/>
      <c r="G49" s="41"/>
      <c r="H49" s="41"/>
      <c r="I49" s="41"/>
    </row>
    <row r="50" spans="1:9" ht="14.25">
      <c r="A50" s="17" t="s">
        <v>1370</v>
      </c>
      <c r="B50" s="41"/>
      <c r="C50" s="41"/>
      <c r="D50" s="41"/>
      <c r="E50" s="41"/>
      <c r="F50" s="41"/>
      <c r="G50" s="41"/>
      <c r="H50" s="41"/>
      <c r="I50" s="41"/>
    </row>
    <row r="51" spans="1:9" ht="14.25">
      <c r="A51" s="17" t="s">
        <v>1382</v>
      </c>
      <c r="B51" s="41"/>
      <c r="C51" s="41"/>
      <c r="D51" s="41"/>
      <c r="E51" s="41"/>
      <c r="F51" s="41"/>
      <c r="G51" s="41"/>
      <c r="H51" s="41"/>
      <c r="I51" s="41"/>
    </row>
    <row r="52" spans="1:9" ht="14.25">
      <c r="A52" s="17" t="s">
        <v>1370</v>
      </c>
      <c r="B52" s="41"/>
      <c r="C52" s="41"/>
      <c r="D52" s="41"/>
      <c r="E52" s="41"/>
      <c r="F52" s="41"/>
      <c r="G52" s="41"/>
      <c r="H52" s="41"/>
      <c r="I52" s="41"/>
    </row>
    <row r="53" spans="1:9" ht="14.25">
      <c r="A53" s="17" t="s">
        <v>1383</v>
      </c>
      <c r="B53" s="41"/>
      <c r="C53" s="41"/>
      <c r="D53" s="41"/>
      <c r="E53" s="41"/>
      <c r="F53" s="41"/>
      <c r="G53" s="41"/>
      <c r="H53" s="41"/>
      <c r="I53" s="41"/>
    </row>
    <row r="54" spans="1:9" ht="14.25">
      <c r="A54" s="17" t="s">
        <v>1370</v>
      </c>
      <c r="B54" s="41"/>
      <c r="C54" s="41"/>
      <c r="D54" s="41"/>
      <c r="E54" s="41"/>
      <c r="F54" s="41"/>
      <c r="G54" s="41"/>
      <c r="H54" s="41"/>
      <c r="I54" s="41"/>
    </row>
    <row r="55" spans="1:9" ht="14.25">
      <c r="A55" s="17" t="s">
        <v>1384</v>
      </c>
      <c r="B55" s="41"/>
      <c r="C55" s="41"/>
      <c r="D55" s="41"/>
      <c r="E55" s="41"/>
      <c r="F55" s="41"/>
      <c r="G55" s="41"/>
      <c r="H55" s="41"/>
      <c r="I55" s="41"/>
    </row>
    <row r="56" spans="1:9" ht="14.25">
      <c r="A56" s="17" t="s">
        <v>1370</v>
      </c>
      <c r="B56" s="41"/>
      <c r="C56" s="41"/>
      <c r="D56" s="41"/>
      <c r="E56" s="41"/>
      <c r="F56" s="41"/>
      <c r="G56" s="41"/>
      <c r="H56" s="41"/>
      <c r="I56" s="41"/>
    </row>
    <row r="57" spans="1:9" ht="14.25">
      <c r="A57" s="17" t="s">
        <v>1385</v>
      </c>
      <c r="B57" s="41"/>
      <c r="C57" s="41"/>
      <c r="D57" s="41"/>
      <c r="E57" s="41"/>
      <c r="F57" s="41"/>
      <c r="G57" s="41"/>
      <c r="H57" s="41"/>
      <c r="I57" s="41"/>
    </row>
    <row r="58" spans="1:9" ht="14.25">
      <c r="A58" s="17" t="s">
        <v>1370</v>
      </c>
      <c r="B58" s="41"/>
      <c r="C58" s="41"/>
      <c r="D58" s="41"/>
      <c r="E58" s="41"/>
      <c r="F58" s="41"/>
      <c r="G58" s="41"/>
      <c r="H58" s="41"/>
      <c r="I58" s="41"/>
    </row>
    <row r="59" spans="1:9" ht="14.25">
      <c r="A59" s="17" t="s">
        <v>1386</v>
      </c>
      <c r="B59" s="41"/>
      <c r="C59" s="41"/>
      <c r="D59" s="41"/>
      <c r="E59" s="41"/>
      <c r="F59" s="41"/>
      <c r="G59" s="41"/>
      <c r="H59" s="41"/>
      <c r="I59" s="41"/>
    </row>
    <row r="60" spans="1:9" ht="14.25">
      <c r="A60" s="17" t="s">
        <v>1370</v>
      </c>
      <c r="B60" s="41"/>
      <c r="C60" s="41"/>
      <c r="D60" s="41"/>
      <c r="E60" s="41"/>
      <c r="F60" s="41"/>
      <c r="G60" s="41"/>
      <c r="H60" s="41"/>
      <c r="I60" s="41"/>
    </row>
    <row r="61" spans="1:9" ht="14.25">
      <c r="A61" s="17" t="s">
        <v>1387</v>
      </c>
      <c r="B61" s="41"/>
      <c r="C61" s="41"/>
      <c r="D61" s="41"/>
      <c r="E61" s="41"/>
      <c r="F61" s="41"/>
      <c r="G61" s="41"/>
      <c r="H61" s="41"/>
      <c r="I61" s="41"/>
    </row>
    <row r="62" spans="1:9" ht="14.25">
      <c r="A62" s="17" t="s">
        <v>1370</v>
      </c>
      <c r="B62" s="41"/>
      <c r="C62" s="41"/>
      <c r="D62" s="41"/>
      <c r="E62" s="41"/>
      <c r="F62" s="41"/>
      <c r="G62" s="41"/>
      <c r="H62" s="41"/>
      <c r="I62" s="41"/>
    </row>
    <row r="63" spans="1:9" ht="14.25">
      <c r="A63" s="17" t="s">
        <v>1388</v>
      </c>
      <c r="B63" s="41"/>
      <c r="C63" s="41"/>
      <c r="D63" s="41"/>
      <c r="E63" s="41"/>
      <c r="F63" s="41"/>
      <c r="G63" s="41"/>
      <c r="H63" s="41"/>
      <c r="I63" s="41"/>
    </row>
    <row r="64" spans="1:9" ht="14.25">
      <c r="A64" s="41" t="s">
        <v>1389</v>
      </c>
      <c r="B64" s="41"/>
      <c r="C64" s="41"/>
      <c r="D64" s="41"/>
      <c r="E64" s="41"/>
      <c r="F64" s="41"/>
      <c r="G64" s="41"/>
      <c r="H64" s="41"/>
      <c r="I64" s="41"/>
    </row>
    <row r="65" spans="1:2" ht="94.5">
      <c r="A65" s="132" t="s">
        <v>1595</v>
      </c>
      <c r="B65" s="133"/>
    </row>
  </sheetData>
  <mergeCells count="1">
    <mergeCell ref="A2:I2"/>
  </mergeCells>
  <printOptions/>
  <pageMargins left="0.48" right="0.16" top="0.25" bottom="0.21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5" sqref="A15"/>
    </sheetView>
  </sheetViews>
  <sheetFormatPr defaultColWidth="9.00390625" defaultRowHeight="14.25"/>
  <cols>
    <col min="1" max="4" width="40.75390625" style="0" customWidth="1"/>
  </cols>
  <sheetData>
    <row r="1" spans="1:4" ht="14.25">
      <c r="A1" s="3" t="s">
        <v>1390</v>
      </c>
      <c r="B1" s="3"/>
      <c r="C1" s="3"/>
      <c r="D1" s="3"/>
    </row>
    <row r="2" spans="1:4" ht="20.25">
      <c r="A2" s="138" t="s">
        <v>25</v>
      </c>
      <c r="B2" s="138"/>
      <c r="C2" s="138"/>
      <c r="D2" s="138"/>
    </row>
    <row r="3" spans="1:4" ht="14.25">
      <c r="A3" s="142" t="s">
        <v>66</v>
      </c>
      <c r="B3" s="142"/>
      <c r="C3" s="142"/>
      <c r="D3" s="142"/>
    </row>
    <row r="4" spans="1:4" ht="14.25">
      <c r="A4" s="9" t="s">
        <v>1263</v>
      </c>
      <c r="B4" s="9" t="s">
        <v>1391</v>
      </c>
      <c r="C4" s="9" t="s">
        <v>1392</v>
      </c>
      <c r="D4" s="9" t="s">
        <v>71</v>
      </c>
    </row>
    <row r="5" spans="1:4" ht="14.25">
      <c r="A5" s="15" t="s">
        <v>1393</v>
      </c>
      <c r="B5" s="22">
        <v>731.96</v>
      </c>
      <c r="C5" s="66">
        <v>1121.94</v>
      </c>
      <c r="D5" s="57">
        <f>B5/C5*100</f>
        <v>65.24056544913275</v>
      </c>
    </row>
    <row r="6" spans="1:4" ht="14.25">
      <c r="A6" s="41" t="s">
        <v>1394</v>
      </c>
      <c r="B6" s="41">
        <v>10.98</v>
      </c>
      <c r="C6" s="57">
        <v>21.39</v>
      </c>
      <c r="D6" s="57">
        <f>B6/C6*100</f>
        <v>51.332398316970554</v>
      </c>
    </row>
    <row r="7" spans="1:4" ht="14.25">
      <c r="A7" s="41" t="s">
        <v>1395</v>
      </c>
      <c r="B7" s="41">
        <v>15.42</v>
      </c>
      <c r="C7" s="57">
        <v>7.14</v>
      </c>
      <c r="D7" s="57">
        <f>B7/C7*100</f>
        <v>215.96638655462183</v>
      </c>
    </row>
    <row r="8" spans="1:4" ht="14.25">
      <c r="A8" s="41" t="s">
        <v>1396</v>
      </c>
      <c r="B8" s="41">
        <v>705.56</v>
      </c>
      <c r="C8" s="57">
        <v>1093.41</v>
      </c>
      <c r="D8" s="57">
        <f>B8/C8*100</f>
        <v>64.52840197181294</v>
      </c>
    </row>
    <row r="9" spans="1:4" ht="14.25">
      <c r="A9" s="23" t="s">
        <v>1397</v>
      </c>
      <c r="B9" s="67">
        <v>705.56</v>
      </c>
      <c r="C9" s="57">
        <v>908.89</v>
      </c>
      <c r="D9" s="57">
        <f>B9/C9*100</f>
        <v>77.62875595506607</v>
      </c>
    </row>
    <row r="10" spans="1:4" ht="14.25">
      <c r="A10" s="23" t="s">
        <v>1398</v>
      </c>
      <c r="B10" s="23"/>
      <c r="C10" s="68">
        <v>184.52</v>
      </c>
      <c r="D10" s="57"/>
    </row>
    <row r="11" spans="1:4" ht="14.25">
      <c r="A11" s="3"/>
      <c r="B11" s="3"/>
      <c r="C11" s="3"/>
      <c r="D11" s="3"/>
    </row>
    <row r="12" spans="1:4" ht="14.25">
      <c r="A12" s="3" t="s">
        <v>1399</v>
      </c>
      <c r="B12" s="3"/>
      <c r="C12" s="3"/>
      <c r="D12" s="3"/>
    </row>
    <row r="13" spans="1:4" ht="67.5" customHeight="1">
      <c r="A13" s="143" t="s">
        <v>1400</v>
      </c>
      <c r="B13" s="143"/>
      <c r="C13" s="143"/>
      <c r="D13" s="143"/>
    </row>
    <row r="14" spans="1:4" ht="114" customHeight="1">
      <c r="A14" s="143" t="s">
        <v>1401</v>
      </c>
      <c r="B14" s="143"/>
      <c r="C14" s="143"/>
      <c r="D14" s="143"/>
    </row>
    <row r="15" ht="14.25">
      <c r="D15" s="69"/>
    </row>
    <row r="16" spans="2:3" ht="14.25">
      <c r="B16" s="69"/>
      <c r="C16" s="69"/>
    </row>
    <row r="17" spans="1:3" ht="14.25">
      <c r="A17" s="69"/>
      <c r="B17" s="69"/>
      <c r="C17" s="69"/>
    </row>
    <row r="18" spans="2:3" ht="14.25">
      <c r="B18" s="69"/>
      <c r="C18" s="69"/>
    </row>
    <row r="19" spans="2:4" ht="14.25">
      <c r="B19" s="69"/>
      <c r="C19" s="69"/>
      <c r="D19" s="69"/>
    </row>
  </sheetData>
  <mergeCells count="4">
    <mergeCell ref="A2:D2"/>
    <mergeCell ref="A3:D3"/>
    <mergeCell ref="A13:D13"/>
    <mergeCell ref="A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吴颖冰/吴颖冰</dc:creator>
  <cp:keywords/>
  <dc:description/>
  <cp:lastModifiedBy>国库科/吴颖冰</cp:lastModifiedBy>
  <cp:lastPrinted>2017-11-08T01:31:15Z</cp:lastPrinted>
  <dcterms:created xsi:type="dcterms:W3CDTF">2017-08-11T04:06:59Z</dcterms:created>
  <dcterms:modified xsi:type="dcterms:W3CDTF">2017-11-08T01:34:36Z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