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1"/>
  </bookViews>
  <sheets>
    <sheet name="街镇专职劳动保障协理员" sheetId="1" r:id="rId1"/>
    <sheet name="就业辅助员" sheetId="2" r:id="rId2"/>
  </sheets>
  <definedNames/>
  <calcPr fullCalcOnLoad="1"/>
</workbook>
</file>

<file path=xl/sharedStrings.xml><?xml version="1.0" encoding="utf-8"?>
<sst xmlns="http://schemas.openxmlformats.org/spreadsheetml/2006/main" count="56" uniqueCount="23">
  <si>
    <t>2023年第2季度仓山区街镇专职劳动保障协理员市属经费分解表</t>
  </si>
  <si>
    <t>（单位：元）</t>
  </si>
  <si>
    <t>项目</t>
  </si>
  <si>
    <t>在岗
人数</t>
  </si>
  <si>
    <t>岗位补贴</t>
  </si>
  <si>
    <t>社保补贴</t>
  </si>
  <si>
    <t>实拨金额
总计</t>
  </si>
  <si>
    <t>本季度预计总人次</t>
  </si>
  <si>
    <t>申请金额</t>
  </si>
  <si>
    <t>上季度
余额</t>
  </si>
  <si>
    <t>本季度
实拨金额</t>
  </si>
  <si>
    <t>基本养老保险费</t>
  </si>
  <si>
    <t>失业保险费</t>
  </si>
  <si>
    <t>基本医疗保险费</t>
  </si>
  <si>
    <t>实拨金额
小计</t>
  </si>
  <si>
    <t>仓山区</t>
  </si>
  <si>
    <t>合  计</t>
  </si>
  <si>
    <t>说明：</t>
  </si>
  <si>
    <t>1、表中逻辑关系：5=3-4；8=6-7；11=9-10；14=12-13；15=8+11+14；16=5+15。</t>
  </si>
  <si>
    <t>2023年第2季度仓山区就业辅助员市属经费分解表</t>
  </si>
  <si>
    <r>
      <t>本季度</t>
    </r>
    <r>
      <rPr>
        <sz val="11"/>
        <rFont val="Arial"/>
        <family val="2"/>
      </rPr>
      <t xml:space="preserve">
</t>
    </r>
    <r>
      <rPr>
        <sz val="11"/>
        <rFont val="宋体"/>
        <family val="0"/>
      </rPr>
      <t>实拨金额</t>
    </r>
  </si>
  <si>
    <r>
      <t>申请</t>
    </r>
    <r>
      <rPr>
        <sz val="11"/>
        <rFont val="宋体"/>
        <family val="0"/>
      </rPr>
      <t>金额</t>
    </r>
  </si>
  <si>
    <r>
      <t>合</t>
    </r>
    <r>
      <rPr>
        <b/>
        <sz val="10"/>
        <rFont val="Arial"/>
        <family val="2"/>
      </rPr>
      <t xml:space="preserve">  </t>
    </r>
    <r>
      <rPr>
        <b/>
        <sz val="10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</si>
</sst>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50">
    <font>
      <sz val="12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Arial"/>
      <family val="2"/>
    </font>
    <font>
      <sz val="10"/>
      <name val="宋体"/>
      <family val="0"/>
    </font>
    <font>
      <sz val="10"/>
      <name val="隶书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center" vertical="center"/>
    </xf>
    <xf numFmtId="177" fontId="9" fillId="0" borderId="16" xfId="0" applyNumberFormat="1" applyFont="1" applyFill="1" applyBorder="1" applyAlignment="1">
      <alignment horizontal="center" vertical="center"/>
    </xf>
    <xf numFmtId="177" fontId="8" fillId="0" borderId="16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6" fontId="10" fillId="0" borderId="16" xfId="0" applyNumberFormat="1" applyFont="1" applyFill="1" applyBorder="1" applyAlignment="1">
      <alignment horizontal="center" vertical="center"/>
    </xf>
    <xf numFmtId="177" fontId="10" fillId="0" borderId="16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177" fontId="4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zoomScaleSheetLayoutView="100" workbookViewId="0" topLeftCell="A1">
      <selection activeCell="A1" sqref="A1:Q1"/>
    </sheetView>
  </sheetViews>
  <sheetFormatPr defaultColWidth="9.00390625" defaultRowHeight="14.25"/>
  <cols>
    <col min="2" max="2" width="6.125" style="0" customWidth="1"/>
    <col min="4" max="4" width="10.50390625" style="0" customWidth="1"/>
    <col min="5" max="5" width="10.625" style="0" customWidth="1"/>
    <col min="6" max="6" width="12.625" style="0" customWidth="1"/>
    <col min="7" max="7" width="12.875" style="0" customWidth="1"/>
    <col min="9" max="9" width="11.25390625" style="0" customWidth="1"/>
    <col min="10" max="10" width="11.00390625" style="0" customWidth="1"/>
    <col min="12" max="12" width="10.625" style="0" customWidth="1"/>
    <col min="13" max="13" width="11.75390625" style="0" customWidth="1"/>
    <col min="15" max="15" width="11.75390625" style="0" customWidth="1"/>
    <col min="16" max="16" width="12.25390625" style="0" customWidth="1"/>
    <col min="17" max="17" width="11.875" style="0" customWidth="1"/>
  </cols>
  <sheetData>
    <row r="1" spans="1:17" s="49" customFormat="1" ht="50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s="3" customFormat="1" ht="18" customHeight="1">
      <c r="A2" s="50"/>
      <c r="B2" s="50"/>
      <c r="O2" s="55" t="s">
        <v>1</v>
      </c>
      <c r="Q2" s="56"/>
    </row>
    <row r="3" spans="1:17" s="49" customFormat="1" ht="30" customHeight="1">
      <c r="A3" s="10" t="s">
        <v>2</v>
      </c>
      <c r="B3" s="11" t="s">
        <v>3</v>
      </c>
      <c r="C3" s="12" t="s">
        <v>4</v>
      </c>
      <c r="D3" s="13"/>
      <c r="E3" s="13"/>
      <c r="F3" s="14"/>
      <c r="G3" s="15" t="s">
        <v>5</v>
      </c>
      <c r="H3" s="13"/>
      <c r="I3" s="13"/>
      <c r="J3" s="13"/>
      <c r="K3" s="13"/>
      <c r="L3" s="13"/>
      <c r="M3" s="13"/>
      <c r="N3" s="13"/>
      <c r="O3" s="13"/>
      <c r="P3" s="14"/>
      <c r="Q3" s="43" t="s">
        <v>6</v>
      </c>
    </row>
    <row r="4" spans="1:17" s="3" customFormat="1" ht="28.5" customHeight="1">
      <c r="A4" s="16"/>
      <c r="B4" s="17"/>
      <c r="C4" s="18" t="s">
        <v>7</v>
      </c>
      <c r="D4" s="19" t="s">
        <v>8</v>
      </c>
      <c r="E4" s="11" t="s">
        <v>9</v>
      </c>
      <c r="F4" s="11" t="s">
        <v>10</v>
      </c>
      <c r="G4" s="15" t="s">
        <v>11</v>
      </c>
      <c r="H4" s="13"/>
      <c r="I4" s="14"/>
      <c r="J4" s="15" t="s">
        <v>12</v>
      </c>
      <c r="K4" s="13"/>
      <c r="L4" s="14"/>
      <c r="M4" s="19" t="s">
        <v>13</v>
      </c>
      <c r="N4" s="23"/>
      <c r="O4" s="23"/>
      <c r="P4" s="11" t="s">
        <v>14</v>
      </c>
      <c r="Q4" s="44"/>
    </row>
    <row r="5" spans="1:17" s="3" customFormat="1" ht="45" customHeight="1">
      <c r="A5" s="21"/>
      <c r="B5" s="22"/>
      <c r="C5" s="23"/>
      <c r="D5" s="23"/>
      <c r="E5" s="24"/>
      <c r="F5" s="24"/>
      <c r="G5" s="18" t="s">
        <v>8</v>
      </c>
      <c r="H5" s="18" t="s">
        <v>9</v>
      </c>
      <c r="I5" s="41" t="s">
        <v>10</v>
      </c>
      <c r="J5" s="18" t="s">
        <v>8</v>
      </c>
      <c r="K5" s="18" t="s">
        <v>9</v>
      </c>
      <c r="L5" s="41" t="s">
        <v>10</v>
      </c>
      <c r="M5" s="19" t="s">
        <v>8</v>
      </c>
      <c r="N5" s="41" t="s">
        <v>9</v>
      </c>
      <c r="O5" s="41" t="s">
        <v>10</v>
      </c>
      <c r="P5" s="24"/>
      <c r="Q5" s="45"/>
    </row>
    <row r="6" spans="1:17" s="4" customFormat="1" ht="16.5" customHeight="1">
      <c r="A6" s="25">
        <v>1</v>
      </c>
      <c r="B6" s="25">
        <v>2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5">
        <v>10</v>
      </c>
      <c r="L6" s="25">
        <v>11</v>
      </c>
      <c r="M6" s="25">
        <v>12</v>
      </c>
      <c r="N6" s="25">
        <v>13</v>
      </c>
      <c r="O6" s="25">
        <v>14</v>
      </c>
      <c r="P6" s="25">
        <v>15</v>
      </c>
      <c r="Q6" s="46">
        <v>16</v>
      </c>
    </row>
    <row r="7" spans="1:17" s="3" customFormat="1" ht="40.5" customHeight="1">
      <c r="A7" s="51" t="s">
        <v>15</v>
      </c>
      <c r="B7" s="27">
        <v>43</v>
      </c>
      <c r="C7" s="27">
        <v>129</v>
      </c>
      <c r="D7" s="28">
        <v>478074</v>
      </c>
      <c r="E7" s="29">
        <v>2163.5100000000093</v>
      </c>
      <c r="F7" s="30">
        <v>475910.49</v>
      </c>
      <c r="G7" s="30">
        <v>76491.84000000001</v>
      </c>
      <c r="H7" s="30">
        <v>0</v>
      </c>
      <c r="I7" s="30">
        <v>76491.84000000001</v>
      </c>
      <c r="J7" s="30">
        <v>2390.3700000000003</v>
      </c>
      <c r="K7" s="30">
        <v>0</v>
      </c>
      <c r="L7" s="30">
        <v>2390.3700000000003</v>
      </c>
      <c r="M7" s="30">
        <v>41197.44</v>
      </c>
      <c r="N7" s="30">
        <v>-1.8189894035458565E-12</v>
      </c>
      <c r="O7" s="30">
        <v>41197.44</v>
      </c>
      <c r="P7" s="30">
        <v>120079.65</v>
      </c>
      <c r="Q7" s="47">
        <v>595990.14</v>
      </c>
    </row>
    <row r="8" spans="1:17" s="5" customFormat="1" ht="33" customHeight="1">
      <c r="A8" s="31" t="s">
        <v>16</v>
      </c>
      <c r="B8" s="32">
        <v>43</v>
      </c>
      <c r="C8" s="33">
        <v>129</v>
      </c>
      <c r="D8" s="34">
        <v>478074</v>
      </c>
      <c r="E8" s="35">
        <v>2163.5100000000093</v>
      </c>
      <c r="F8" s="35">
        <v>475910.49</v>
      </c>
      <c r="G8" s="35">
        <v>76491.84000000001</v>
      </c>
      <c r="H8" s="35">
        <v>0</v>
      </c>
      <c r="I8" s="35">
        <v>76491.84000000001</v>
      </c>
      <c r="J8" s="35">
        <v>2390.3700000000003</v>
      </c>
      <c r="K8" s="35">
        <v>0</v>
      </c>
      <c r="L8" s="35">
        <v>2390.3700000000003</v>
      </c>
      <c r="M8" s="35">
        <v>41197.44</v>
      </c>
      <c r="N8" s="35">
        <v>-1.8189894035458565E-12</v>
      </c>
      <c r="O8" s="35">
        <v>41197.44</v>
      </c>
      <c r="P8" s="35">
        <v>120079.65</v>
      </c>
      <c r="Q8" s="48">
        <v>595990.14</v>
      </c>
    </row>
    <row r="9" spans="1:14" s="38" customFormat="1" ht="12" customHeight="1">
      <c r="A9" s="52"/>
      <c r="B9" s="53"/>
      <c r="G9" s="54"/>
      <c r="H9" s="54"/>
      <c r="M9" s="54"/>
      <c r="N9" s="54"/>
    </row>
    <row r="10" spans="1:15" s="38" customFormat="1" ht="18.75" customHeight="1">
      <c r="A10" s="38" t="s">
        <v>17</v>
      </c>
      <c r="B10" s="38" t="s">
        <v>18</v>
      </c>
      <c r="M10" s="54"/>
      <c r="O10" s="54"/>
    </row>
  </sheetData>
  <sheetProtection/>
  <mergeCells count="15">
    <mergeCell ref="A1:Q1"/>
    <mergeCell ref="C3:F3"/>
    <mergeCell ref="G3:P3"/>
    <mergeCell ref="G4:I4"/>
    <mergeCell ref="J4:L4"/>
    <mergeCell ref="M4:O4"/>
    <mergeCell ref="B10:L10"/>
    <mergeCell ref="A3:A5"/>
    <mergeCell ref="B3:B5"/>
    <mergeCell ref="C4:C5"/>
    <mergeCell ref="D4:D5"/>
    <mergeCell ref="E4:E5"/>
    <mergeCell ref="F4:F5"/>
    <mergeCell ref="P4:P5"/>
    <mergeCell ref="Q3:Q5"/>
  </mergeCells>
  <printOptions horizontalCentered="1"/>
  <pageMargins left="0.16" right="0.16" top="0.8" bottom="0.8" header="0.51" footer="0.51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SheetLayoutView="100" workbookViewId="0" topLeftCell="A1">
      <selection activeCell="I11" sqref="I11:I12"/>
    </sheetView>
  </sheetViews>
  <sheetFormatPr defaultColWidth="9.00390625" defaultRowHeight="14.25"/>
  <cols>
    <col min="2" max="2" width="6.25390625" style="0" customWidth="1"/>
    <col min="4" max="4" width="10.375" style="0" bestFit="1" customWidth="1"/>
    <col min="5" max="5" width="7.625" style="7" customWidth="1"/>
    <col min="6" max="6" width="11.625" style="7" customWidth="1"/>
    <col min="7" max="7" width="10.375" style="0" bestFit="1" customWidth="1"/>
    <col min="9" max="9" width="10.375" style="0" bestFit="1" customWidth="1"/>
    <col min="10" max="10" width="9.25390625" style="0" bestFit="1" customWidth="1"/>
    <col min="12" max="12" width="9.25390625" style="0" bestFit="1" customWidth="1"/>
    <col min="13" max="13" width="10.375" style="0" bestFit="1" customWidth="1"/>
    <col min="15" max="15" width="10.375" style="0" bestFit="1" customWidth="1"/>
    <col min="16" max="16" width="12.875" style="0" customWidth="1"/>
    <col min="17" max="17" width="11.125" style="0" customWidth="1"/>
  </cols>
  <sheetData>
    <row r="1" spans="1:17" s="1" customFormat="1" ht="50.25" customHeight="1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s="2" customFormat="1" ht="18" customHeight="1">
      <c r="A2" s="9"/>
      <c r="B2" s="9"/>
      <c r="E2" s="3"/>
      <c r="F2" s="3"/>
      <c r="O2" s="40" t="s">
        <v>1</v>
      </c>
      <c r="Q2" s="42"/>
    </row>
    <row r="3" spans="1:17" s="1" customFormat="1" ht="30" customHeight="1">
      <c r="A3" s="10" t="s">
        <v>2</v>
      </c>
      <c r="B3" s="11" t="s">
        <v>3</v>
      </c>
      <c r="C3" s="12" t="s">
        <v>4</v>
      </c>
      <c r="D3" s="13"/>
      <c r="E3" s="13"/>
      <c r="F3" s="14"/>
      <c r="G3" s="15" t="s">
        <v>5</v>
      </c>
      <c r="H3" s="13"/>
      <c r="I3" s="13"/>
      <c r="J3" s="13"/>
      <c r="K3" s="13"/>
      <c r="L3" s="13"/>
      <c r="M3" s="13"/>
      <c r="N3" s="13"/>
      <c r="O3" s="13"/>
      <c r="P3" s="14"/>
      <c r="Q3" s="43" t="s">
        <v>6</v>
      </c>
    </row>
    <row r="4" spans="1:17" s="3" customFormat="1" ht="28.5" customHeight="1">
      <c r="A4" s="16"/>
      <c r="B4" s="17"/>
      <c r="C4" s="18" t="s">
        <v>7</v>
      </c>
      <c r="D4" s="19" t="s">
        <v>8</v>
      </c>
      <c r="E4" s="11" t="s">
        <v>9</v>
      </c>
      <c r="F4" s="20" t="s">
        <v>20</v>
      </c>
      <c r="G4" s="15" t="s">
        <v>11</v>
      </c>
      <c r="H4" s="13"/>
      <c r="I4" s="14"/>
      <c r="J4" s="15" t="s">
        <v>12</v>
      </c>
      <c r="K4" s="13"/>
      <c r="L4" s="14"/>
      <c r="M4" s="19" t="s">
        <v>13</v>
      </c>
      <c r="N4" s="23"/>
      <c r="O4" s="23"/>
      <c r="P4" s="11" t="s">
        <v>14</v>
      </c>
      <c r="Q4" s="44"/>
    </row>
    <row r="5" spans="1:17" s="3" customFormat="1" ht="45" customHeight="1">
      <c r="A5" s="21"/>
      <c r="B5" s="22"/>
      <c r="C5" s="23"/>
      <c r="D5" s="23"/>
      <c r="E5" s="24"/>
      <c r="F5" s="24"/>
      <c r="G5" s="18" t="s">
        <v>8</v>
      </c>
      <c r="H5" s="18" t="s">
        <v>9</v>
      </c>
      <c r="I5" s="41" t="s">
        <v>10</v>
      </c>
      <c r="J5" s="18" t="s">
        <v>8</v>
      </c>
      <c r="K5" s="18" t="s">
        <v>9</v>
      </c>
      <c r="L5" s="41" t="s">
        <v>10</v>
      </c>
      <c r="M5" s="19" t="s">
        <v>21</v>
      </c>
      <c r="N5" s="41" t="s">
        <v>9</v>
      </c>
      <c r="O5" s="41" t="s">
        <v>10</v>
      </c>
      <c r="P5" s="24"/>
      <c r="Q5" s="45"/>
    </row>
    <row r="6" spans="1:17" s="4" customFormat="1" ht="16.5" customHeight="1">
      <c r="A6" s="25">
        <v>1</v>
      </c>
      <c r="B6" s="25">
        <v>2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5">
        <v>10</v>
      </c>
      <c r="L6" s="25">
        <v>11</v>
      </c>
      <c r="M6" s="25">
        <v>12</v>
      </c>
      <c r="N6" s="25">
        <v>13</v>
      </c>
      <c r="O6" s="25">
        <v>14</v>
      </c>
      <c r="P6" s="25">
        <v>15</v>
      </c>
      <c r="Q6" s="46">
        <v>16</v>
      </c>
    </row>
    <row r="7" spans="1:17" s="3" customFormat="1" ht="33" customHeight="1">
      <c r="A7" s="26" t="s">
        <v>15</v>
      </c>
      <c r="B7" s="27">
        <v>4</v>
      </c>
      <c r="C7" s="27">
        <f>B7*3</f>
        <v>12</v>
      </c>
      <c r="D7" s="28">
        <f>C7*3706</f>
        <v>44472</v>
      </c>
      <c r="E7" s="29">
        <v>0</v>
      </c>
      <c r="F7" s="30">
        <f>D7-E7</f>
        <v>44472</v>
      </c>
      <c r="G7" s="30">
        <f>C7*592.96</f>
        <v>7115.52</v>
      </c>
      <c r="H7" s="30">
        <v>0</v>
      </c>
      <c r="I7" s="30">
        <f>G7-H7</f>
        <v>7115.52</v>
      </c>
      <c r="J7" s="30">
        <f>C7*18.53</f>
        <v>222.36</v>
      </c>
      <c r="K7" s="30">
        <v>0</v>
      </c>
      <c r="L7" s="30">
        <f>J7-K7</f>
        <v>222.36</v>
      </c>
      <c r="M7" s="30">
        <f>C7*319.36</f>
        <v>3832.32</v>
      </c>
      <c r="N7" s="30">
        <v>0</v>
      </c>
      <c r="O7" s="30">
        <f>M7-N7</f>
        <v>3832.32</v>
      </c>
      <c r="P7" s="30">
        <f>I7+O7+L7</f>
        <v>11170.2</v>
      </c>
      <c r="Q7" s="47">
        <f>F7+P7</f>
        <v>55642.2</v>
      </c>
    </row>
    <row r="8" spans="1:17" s="5" customFormat="1" ht="33" customHeight="1">
      <c r="A8" s="31" t="s">
        <v>22</v>
      </c>
      <c r="B8" s="32">
        <f aca="true" t="shared" si="0" ref="B8:Q8">SUM(B7:B7)</f>
        <v>4</v>
      </c>
      <c r="C8" s="33">
        <f t="shared" si="0"/>
        <v>12</v>
      </c>
      <c r="D8" s="34">
        <f t="shared" si="0"/>
        <v>44472</v>
      </c>
      <c r="E8" s="35">
        <f t="shared" si="0"/>
        <v>0</v>
      </c>
      <c r="F8" s="35">
        <f t="shared" si="0"/>
        <v>44472</v>
      </c>
      <c r="G8" s="35">
        <f t="shared" si="0"/>
        <v>7115.52</v>
      </c>
      <c r="H8" s="35">
        <f t="shared" si="0"/>
        <v>0</v>
      </c>
      <c r="I8" s="35">
        <f t="shared" si="0"/>
        <v>7115.52</v>
      </c>
      <c r="J8" s="35">
        <f t="shared" si="0"/>
        <v>222.36</v>
      </c>
      <c r="K8" s="35">
        <f t="shared" si="0"/>
        <v>0</v>
      </c>
      <c r="L8" s="35">
        <f t="shared" si="0"/>
        <v>222.36</v>
      </c>
      <c r="M8" s="35">
        <f t="shared" si="0"/>
        <v>3832.32</v>
      </c>
      <c r="N8" s="35">
        <f t="shared" si="0"/>
        <v>0</v>
      </c>
      <c r="O8" s="35">
        <f t="shared" si="0"/>
        <v>3832.32</v>
      </c>
      <c r="P8" s="35">
        <f t="shared" si="0"/>
        <v>11170.2</v>
      </c>
      <c r="Q8" s="48">
        <f t="shared" si="0"/>
        <v>55642.2</v>
      </c>
    </row>
    <row r="9" spans="1:14" s="6" customFormat="1" ht="12" customHeight="1">
      <c r="A9" s="36"/>
      <c r="B9" s="37"/>
      <c r="E9" s="38"/>
      <c r="F9" s="38"/>
      <c r="G9" s="39"/>
      <c r="H9" s="39"/>
      <c r="M9" s="39"/>
      <c r="N9" s="39"/>
    </row>
    <row r="10" spans="1:15" s="6" customFormat="1" ht="18.75" customHeight="1">
      <c r="A10" s="38" t="s">
        <v>17</v>
      </c>
      <c r="C10" s="38" t="s">
        <v>18</v>
      </c>
      <c r="D10" s="38"/>
      <c r="E10" s="38"/>
      <c r="F10" s="38"/>
      <c r="G10" s="38"/>
      <c r="H10" s="38"/>
      <c r="I10" s="38"/>
      <c r="J10" s="38"/>
      <c r="M10" s="39"/>
      <c r="O10" s="39"/>
    </row>
  </sheetData>
  <sheetProtection/>
  <mergeCells count="15">
    <mergeCell ref="A1:Q1"/>
    <mergeCell ref="C3:F3"/>
    <mergeCell ref="G3:P3"/>
    <mergeCell ref="G4:I4"/>
    <mergeCell ref="J4:L4"/>
    <mergeCell ref="M4:O4"/>
    <mergeCell ref="C10:J10"/>
    <mergeCell ref="A3:A5"/>
    <mergeCell ref="B3:B5"/>
    <mergeCell ref="C4:C5"/>
    <mergeCell ref="D4:D5"/>
    <mergeCell ref="E4:E5"/>
    <mergeCell ref="F4:F5"/>
    <mergeCell ref="P4:P5"/>
    <mergeCell ref="Q3:Q5"/>
  </mergeCells>
  <printOptions horizontalCentered="1"/>
  <pageMargins left="0.16" right="0.16" top="1" bottom="0.8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林箭</cp:lastModifiedBy>
  <dcterms:created xsi:type="dcterms:W3CDTF">2023-06-19T04:11:38Z</dcterms:created>
  <dcterms:modified xsi:type="dcterms:W3CDTF">2023-06-19T04:18:15Z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14</vt:lpwstr>
  </property>
</Properties>
</file>