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街镇专职劳动保障协理员" sheetId="1" r:id="rId1"/>
    <sheet name="就业辅助员" sheetId="2" r:id="rId2"/>
  </sheets>
  <definedNames/>
  <calcPr fullCalcOnLoad="1"/>
</workbook>
</file>

<file path=xl/sharedStrings.xml><?xml version="1.0" encoding="utf-8"?>
<sst xmlns="http://schemas.openxmlformats.org/spreadsheetml/2006/main" count="56" uniqueCount="24">
  <si>
    <t>2023年第3季度仓山区街镇专职劳动保障协理员市属经费分解表</t>
  </si>
  <si>
    <t>（单位：元）</t>
  </si>
  <si>
    <t>项目</t>
  </si>
  <si>
    <t>在岗
人数</t>
  </si>
  <si>
    <t>岗位补贴</t>
  </si>
  <si>
    <t>社保补贴</t>
  </si>
  <si>
    <t>实拨金额
总计</t>
  </si>
  <si>
    <t>本季度预计总人次</t>
  </si>
  <si>
    <t>申请金额</t>
  </si>
  <si>
    <t>上季度
余额</t>
  </si>
  <si>
    <t>本季度
实拨金额</t>
  </si>
  <si>
    <t>基本养老保险费</t>
  </si>
  <si>
    <t>失业保险费</t>
  </si>
  <si>
    <t>基本医疗保险费</t>
  </si>
  <si>
    <t>实拨金额
小计</t>
  </si>
  <si>
    <t>仓山区</t>
  </si>
  <si>
    <t>合  计</t>
  </si>
  <si>
    <t>说明：</t>
  </si>
  <si>
    <t>1、表中逻辑关系：5=3-4；8=6-7；11=9-10；14=12-13；15=8+11+14；16=5+15。</t>
  </si>
  <si>
    <t>2023年第3季度仓山区就业辅助员市属经费分解表</t>
  </si>
  <si>
    <r>
      <t>本季度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实拨金额</t>
    </r>
  </si>
  <si>
    <t>本季度社保补贴实际拨付金额</t>
  </si>
  <si>
    <r>
      <t>申请</t>
    </r>
    <r>
      <rPr>
        <sz val="11"/>
        <rFont val="宋体"/>
        <family val="0"/>
      </rPr>
      <t>金额</t>
    </r>
  </si>
  <si>
    <r>
      <t>合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</si>
</sst>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1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0"/>
      <name val="隶书"/>
      <family val="3"/>
    </font>
    <font>
      <b/>
      <sz val="11"/>
      <name val="宋体"/>
      <family val="0"/>
    </font>
    <font>
      <b/>
      <sz val="10"/>
      <name val="隶书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7" fontId="11" fillId="0" borderId="17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月明细附件4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2" max="2" width="6.125" style="0" customWidth="1"/>
    <col min="4" max="4" width="11.50390625" style="0" customWidth="1"/>
    <col min="5" max="5" width="10.625" style="0" customWidth="1"/>
    <col min="6" max="6" width="12.625" style="0" customWidth="1"/>
    <col min="7" max="7" width="12.875" style="0" customWidth="1"/>
    <col min="8" max="8" width="9.375" style="0" bestFit="1" customWidth="1"/>
    <col min="9" max="9" width="11.25390625" style="0" customWidth="1"/>
    <col min="10" max="10" width="11.00390625" style="0" customWidth="1"/>
    <col min="12" max="12" width="10.625" style="0" customWidth="1"/>
    <col min="13" max="13" width="11.75390625" style="0" customWidth="1"/>
    <col min="14" max="14" width="9.375" style="0" bestFit="1" customWidth="1"/>
    <col min="15" max="15" width="11.75390625" style="0" customWidth="1"/>
    <col min="16" max="16" width="12.25390625" style="0" customWidth="1"/>
    <col min="17" max="17" width="11.875" style="0" customWidth="1"/>
  </cols>
  <sheetData>
    <row r="1" spans="1:17" s="55" customFormat="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3" customFormat="1" ht="18" customHeight="1">
      <c r="A2" s="56"/>
      <c r="B2" s="56"/>
      <c r="O2" s="66" t="s">
        <v>1</v>
      </c>
      <c r="Q2" s="67"/>
    </row>
    <row r="3" spans="1:17" s="55" customFormat="1" ht="30" customHeight="1">
      <c r="A3" s="10" t="s">
        <v>2</v>
      </c>
      <c r="B3" s="11" t="s">
        <v>3</v>
      </c>
      <c r="C3" s="12" t="s">
        <v>4</v>
      </c>
      <c r="D3" s="13"/>
      <c r="E3" s="13"/>
      <c r="F3" s="14"/>
      <c r="G3" s="57" t="s">
        <v>5</v>
      </c>
      <c r="H3" s="13"/>
      <c r="I3" s="13"/>
      <c r="J3" s="13"/>
      <c r="K3" s="13"/>
      <c r="L3" s="13"/>
      <c r="M3" s="13"/>
      <c r="N3" s="13"/>
      <c r="O3" s="13"/>
      <c r="P3" s="14"/>
      <c r="Q3" s="49" t="s">
        <v>6</v>
      </c>
    </row>
    <row r="4" spans="1:17" s="3" customFormat="1" ht="28.5" customHeight="1">
      <c r="A4" s="16"/>
      <c r="B4" s="17"/>
      <c r="C4" s="18" t="s">
        <v>7</v>
      </c>
      <c r="D4" s="19" t="s">
        <v>8</v>
      </c>
      <c r="E4" s="11" t="s">
        <v>9</v>
      </c>
      <c r="F4" s="11" t="s">
        <v>10</v>
      </c>
      <c r="G4" s="57" t="s">
        <v>11</v>
      </c>
      <c r="H4" s="13"/>
      <c r="I4" s="14"/>
      <c r="J4" s="57" t="s">
        <v>12</v>
      </c>
      <c r="K4" s="13"/>
      <c r="L4" s="14"/>
      <c r="M4" s="19" t="s">
        <v>13</v>
      </c>
      <c r="N4" s="25"/>
      <c r="O4" s="25"/>
      <c r="P4" s="11" t="s">
        <v>14</v>
      </c>
      <c r="Q4" s="50"/>
    </row>
    <row r="5" spans="1:17" s="3" customFormat="1" ht="45" customHeight="1">
      <c r="A5" s="23"/>
      <c r="B5" s="24"/>
      <c r="C5" s="25"/>
      <c r="D5" s="25"/>
      <c r="E5" s="26"/>
      <c r="F5" s="26"/>
      <c r="G5" s="18" t="s">
        <v>8</v>
      </c>
      <c r="H5" s="18" t="s">
        <v>9</v>
      </c>
      <c r="I5" s="47" t="s">
        <v>10</v>
      </c>
      <c r="J5" s="18" t="s">
        <v>8</v>
      </c>
      <c r="K5" s="18" t="s">
        <v>9</v>
      </c>
      <c r="L5" s="47" t="s">
        <v>10</v>
      </c>
      <c r="M5" s="19" t="s">
        <v>8</v>
      </c>
      <c r="N5" s="47" t="s">
        <v>9</v>
      </c>
      <c r="O5" s="47" t="s">
        <v>10</v>
      </c>
      <c r="P5" s="26"/>
      <c r="Q5" s="51"/>
    </row>
    <row r="6" spans="1:17" s="4" customFormat="1" ht="16.5" customHeight="1">
      <c r="A6" s="27">
        <v>1</v>
      </c>
      <c r="B6" s="27">
        <v>2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52">
        <v>16</v>
      </c>
    </row>
    <row r="7" spans="1:17" s="3" customFormat="1" ht="40.5" customHeight="1">
      <c r="A7" s="58" t="s">
        <v>15</v>
      </c>
      <c r="B7" s="29">
        <v>44</v>
      </c>
      <c r="C7" s="29">
        <v>130</v>
      </c>
      <c r="D7" s="59">
        <v>464514.83</v>
      </c>
      <c r="E7" s="31">
        <v>15386.04</v>
      </c>
      <c r="F7" s="32">
        <v>449128.79</v>
      </c>
      <c r="G7" s="32">
        <v>74712.96</v>
      </c>
      <c r="H7" s="32">
        <v>2371.84</v>
      </c>
      <c r="I7" s="32">
        <v>72341.12</v>
      </c>
      <c r="J7" s="32">
        <v>2334.78</v>
      </c>
      <c r="K7" s="32">
        <v>74.12</v>
      </c>
      <c r="L7" s="32">
        <v>2260.66</v>
      </c>
      <c r="M7" s="32">
        <v>41446.08</v>
      </c>
      <c r="N7" s="32">
        <v>1277.44</v>
      </c>
      <c r="O7" s="32">
        <v>40168.64</v>
      </c>
      <c r="P7" s="32">
        <v>114770.42</v>
      </c>
      <c r="Q7" s="53">
        <f>F7+P7</f>
        <v>563899.21</v>
      </c>
    </row>
    <row r="8" spans="1:17" s="5" customFormat="1" ht="33" customHeight="1">
      <c r="A8" s="33" t="s">
        <v>16</v>
      </c>
      <c r="B8" s="34">
        <v>44</v>
      </c>
      <c r="C8" s="35">
        <v>130</v>
      </c>
      <c r="D8" s="60">
        <v>464514.83</v>
      </c>
      <c r="E8" s="61">
        <v>15386.04</v>
      </c>
      <c r="F8" s="62">
        <v>449128.79</v>
      </c>
      <c r="G8" s="62">
        <v>74712.96</v>
      </c>
      <c r="H8" s="62">
        <v>2371.84</v>
      </c>
      <c r="I8" s="62">
        <v>72341.12</v>
      </c>
      <c r="J8" s="62">
        <v>2334.78</v>
      </c>
      <c r="K8" s="62">
        <v>74.12</v>
      </c>
      <c r="L8" s="62">
        <v>2260.66</v>
      </c>
      <c r="M8" s="62">
        <v>41446.08</v>
      </c>
      <c r="N8" s="62">
        <v>1277.44</v>
      </c>
      <c r="O8" s="62">
        <v>40168.64</v>
      </c>
      <c r="P8" s="62">
        <v>114770.42</v>
      </c>
      <c r="Q8" s="54">
        <f>F8+P8</f>
        <v>563899.21</v>
      </c>
    </row>
    <row r="9" spans="1:14" s="40" customFormat="1" ht="12" customHeight="1">
      <c r="A9" s="63"/>
      <c r="B9" s="64"/>
      <c r="G9" s="65"/>
      <c r="H9" s="65"/>
      <c r="M9" s="65"/>
      <c r="N9" s="65"/>
    </row>
    <row r="10" spans="1:15" s="40" customFormat="1" ht="18.75" customHeight="1">
      <c r="A10" s="40" t="s">
        <v>17</v>
      </c>
      <c r="B10" s="40" t="s">
        <v>18</v>
      </c>
      <c r="M10" s="65"/>
      <c r="O10" s="65"/>
    </row>
  </sheetData>
  <sheetProtection/>
  <mergeCells count="15">
    <mergeCell ref="A1:Q1"/>
    <mergeCell ref="C3:F3"/>
    <mergeCell ref="G3:P3"/>
    <mergeCell ref="G4:I4"/>
    <mergeCell ref="J4:L4"/>
    <mergeCell ref="M4:O4"/>
    <mergeCell ref="B10:L10"/>
    <mergeCell ref="A3:A5"/>
    <mergeCell ref="B3:B5"/>
    <mergeCell ref="C4:C5"/>
    <mergeCell ref="D4:D5"/>
    <mergeCell ref="E4:E5"/>
    <mergeCell ref="F4:F5"/>
    <mergeCell ref="P4:P5"/>
    <mergeCell ref="Q3:Q5"/>
  </mergeCells>
  <printOptions horizontalCentered="1"/>
  <pageMargins left="0.16" right="0.16" top="0.8" bottom="0.8" header="0.51" footer="0.5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100" workbookViewId="0" topLeftCell="A1">
      <selection activeCell="J18" sqref="J18"/>
    </sheetView>
  </sheetViews>
  <sheetFormatPr defaultColWidth="9.00390625" defaultRowHeight="14.25"/>
  <cols>
    <col min="2" max="2" width="6.25390625" style="0" customWidth="1"/>
    <col min="4" max="4" width="10.375" style="0" bestFit="1" customWidth="1"/>
    <col min="5" max="5" width="10.125" style="7" customWidth="1"/>
    <col min="6" max="6" width="11.625" style="7" customWidth="1"/>
    <col min="7" max="7" width="10.375" style="0" bestFit="1" customWidth="1"/>
    <col min="9" max="9" width="10.375" style="0" bestFit="1" customWidth="1"/>
    <col min="10" max="10" width="9.25390625" style="0" bestFit="1" customWidth="1"/>
    <col min="12" max="12" width="9.25390625" style="0" bestFit="1" customWidth="1"/>
    <col min="13" max="13" width="10.375" style="0" bestFit="1" customWidth="1"/>
    <col min="15" max="15" width="10.375" style="0" bestFit="1" customWidth="1"/>
    <col min="16" max="16" width="12.875" style="0" customWidth="1"/>
    <col min="17" max="17" width="11.125" style="0" customWidth="1"/>
  </cols>
  <sheetData>
    <row r="1" spans="1:17" s="1" customFormat="1" ht="50.2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2" customFormat="1" ht="18" customHeight="1">
      <c r="A2" s="9"/>
      <c r="B2" s="9"/>
      <c r="E2" s="3"/>
      <c r="F2" s="3"/>
      <c r="O2" s="42" t="s">
        <v>1</v>
      </c>
      <c r="Q2" s="48"/>
    </row>
    <row r="3" spans="1:17" s="1" customFormat="1" ht="30" customHeight="1">
      <c r="A3" s="10" t="s">
        <v>2</v>
      </c>
      <c r="B3" s="11" t="s">
        <v>3</v>
      </c>
      <c r="C3" s="12" t="s">
        <v>4</v>
      </c>
      <c r="D3" s="13"/>
      <c r="E3" s="13"/>
      <c r="F3" s="14"/>
      <c r="G3" s="15" t="s">
        <v>5</v>
      </c>
      <c r="H3" s="15"/>
      <c r="I3" s="15"/>
      <c r="J3" s="15"/>
      <c r="K3" s="15"/>
      <c r="L3" s="15"/>
      <c r="M3" s="15"/>
      <c r="N3" s="15"/>
      <c r="O3" s="15"/>
      <c r="P3" s="15"/>
      <c r="Q3" s="49" t="s">
        <v>6</v>
      </c>
    </row>
    <row r="4" spans="1:17" s="3" customFormat="1" ht="28.5" customHeight="1">
      <c r="A4" s="16"/>
      <c r="B4" s="17"/>
      <c r="C4" s="18" t="s">
        <v>7</v>
      </c>
      <c r="D4" s="19" t="s">
        <v>8</v>
      </c>
      <c r="E4" s="11" t="s">
        <v>9</v>
      </c>
      <c r="F4" s="20" t="s">
        <v>20</v>
      </c>
      <c r="G4" s="21" t="s">
        <v>11</v>
      </c>
      <c r="H4" s="22"/>
      <c r="I4" s="43"/>
      <c r="J4" s="21" t="s">
        <v>12</v>
      </c>
      <c r="K4" s="22"/>
      <c r="L4" s="43"/>
      <c r="M4" s="44" t="s">
        <v>13</v>
      </c>
      <c r="N4" s="45"/>
      <c r="O4" s="45"/>
      <c r="P4" s="46" t="s">
        <v>21</v>
      </c>
      <c r="Q4" s="50"/>
    </row>
    <row r="5" spans="1:17" s="3" customFormat="1" ht="45" customHeight="1">
      <c r="A5" s="23"/>
      <c r="B5" s="24"/>
      <c r="C5" s="25"/>
      <c r="D5" s="25"/>
      <c r="E5" s="26"/>
      <c r="F5" s="26"/>
      <c r="G5" s="18" t="s">
        <v>8</v>
      </c>
      <c r="H5" s="18" t="s">
        <v>9</v>
      </c>
      <c r="I5" s="47" t="s">
        <v>10</v>
      </c>
      <c r="J5" s="18" t="s">
        <v>8</v>
      </c>
      <c r="K5" s="18" t="s">
        <v>9</v>
      </c>
      <c r="L5" s="47" t="s">
        <v>10</v>
      </c>
      <c r="M5" s="19" t="s">
        <v>22</v>
      </c>
      <c r="N5" s="47" t="s">
        <v>9</v>
      </c>
      <c r="O5" s="47" t="s">
        <v>10</v>
      </c>
      <c r="P5" s="26"/>
      <c r="Q5" s="51"/>
    </row>
    <row r="6" spans="1:17" s="4" customFormat="1" ht="16.5" customHeight="1">
      <c r="A6" s="27">
        <v>1</v>
      </c>
      <c r="B6" s="27">
        <v>2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52">
        <v>16</v>
      </c>
    </row>
    <row r="7" spans="1:17" s="3" customFormat="1" ht="33" customHeight="1">
      <c r="A7" s="28" t="s">
        <v>15</v>
      </c>
      <c r="B7" s="29">
        <v>3</v>
      </c>
      <c r="C7" s="29">
        <f>B7*3</f>
        <v>9</v>
      </c>
      <c r="D7" s="30">
        <f>C7*3706</f>
        <v>33354</v>
      </c>
      <c r="E7" s="31">
        <v>3706</v>
      </c>
      <c r="F7" s="32">
        <f>D7-E7</f>
        <v>29648</v>
      </c>
      <c r="G7" s="32">
        <f>C7*592.96</f>
        <v>5336.64</v>
      </c>
      <c r="H7" s="32">
        <v>592.96</v>
      </c>
      <c r="I7" s="32">
        <f>G7-H7</f>
        <v>4743.68</v>
      </c>
      <c r="J7" s="32">
        <f>C7*18.53</f>
        <v>166.77</v>
      </c>
      <c r="K7" s="32">
        <v>18.53</v>
      </c>
      <c r="L7" s="32">
        <f>J7-K7</f>
        <v>148.24</v>
      </c>
      <c r="M7" s="32">
        <f>C7*336.96</f>
        <v>3032.64</v>
      </c>
      <c r="N7" s="32">
        <v>319.36</v>
      </c>
      <c r="O7" s="32">
        <f>M7-N7</f>
        <v>2713.2799999999997</v>
      </c>
      <c r="P7" s="32">
        <f>I7+O7+L7</f>
        <v>7605.2</v>
      </c>
      <c r="Q7" s="53">
        <f>F7+P7</f>
        <v>37253.2</v>
      </c>
    </row>
    <row r="8" spans="1:17" s="5" customFormat="1" ht="33" customHeight="1">
      <c r="A8" s="33" t="s">
        <v>23</v>
      </c>
      <c r="B8" s="34">
        <v>3</v>
      </c>
      <c r="C8" s="35">
        <f aca="true" t="shared" si="0" ref="B8:Q8">SUM(C7:C7)</f>
        <v>9</v>
      </c>
      <c r="D8" s="36">
        <f t="shared" si="0"/>
        <v>33354</v>
      </c>
      <c r="E8" s="37">
        <f t="shared" si="0"/>
        <v>3706</v>
      </c>
      <c r="F8" s="37">
        <f t="shared" si="0"/>
        <v>29648</v>
      </c>
      <c r="G8" s="37">
        <f t="shared" si="0"/>
        <v>5336.64</v>
      </c>
      <c r="H8" s="37">
        <f t="shared" si="0"/>
        <v>592.96</v>
      </c>
      <c r="I8" s="37">
        <f t="shared" si="0"/>
        <v>4743.68</v>
      </c>
      <c r="J8" s="37">
        <f t="shared" si="0"/>
        <v>166.77</v>
      </c>
      <c r="K8" s="37">
        <f t="shared" si="0"/>
        <v>18.53</v>
      </c>
      <c r="L8" s="37">
        <f t="shared" si="0"/>
        <v>148.24</v>
      </c>
      <c r="M8" s="37">
        <f t="shared" si="0"/>
        <v>3032.64</v>
      </c>
      <c r="N8" s="37">
        <f t="shared" si="0"/>
        <v>319.36</v>
      </c>
      <c r="O8" s="37">
        <f t="shared" si="0"/>
        <v>2713.2799999999997</v>
      </c>
      <c r="P8" s="37">
        <f t="shared" si="0"/>
        <v>7605.2</v>
      </c>
      <c r="Q8" s="54">
        <f>SUM(Q7:Q7)</f>
        <v>37253.2</v>
      </c>
    </row>
    <row r="9" spans="1:14" s="6" customFormat="1" ht="12" customHeight="1">
      <c r="A9" s="38"/>
      <c r="B9" s="39"/>
      <c r="E9" s="40"/>
      <c r="F9" s="40"/>
      <c r="G9" s="41"/>
      <c r="H9" s="41"/>
      <c r="M9" s="41"/>
      <c r="N9" s="41"/>
    </row>
    <row r="10" spans="1:15" s="6" customFormat="1" ht="18.75" customHeight="1">
      <c r="A10" s="40" t="s">
        <v>17</v>
      </c>
      <c r="C10" s="40" t="s">
        <v>18</v>
      </c>
      <c r="D10" s="40"/>
      <c r="E10" s="40"/>
      <c r="F10" s="40"/>
      <c r="G10" s="40"/>
      <c r="H10" s="40"/>
      <c r="I10" s="40"/>
      <c r="J10" s="40"/>
      <c r="M10" s="41"/>
      <c r="O10" s="41"/>
    </row>
  </sheetData>
  <sheetProtection/>
  <mergeCells count="15">
    <mergeCell ref="A1:Q1"/>
    <mergeCell ref="C3:F3"/>
    <mergeCell ref="G3:P3"/>
    <mergeCell ref="G4:I4"/>
    <mergeCell ref="J4:L4"/>
    <mergeCell ref="M4:O4"/>
    <mergeCell ref="C10:J10"/>
    <mergeCell ref="A3:A5"/>
    <mergeCell ref="B3:B5"/>
    <mergeCell ref="C4:C5"/>
    <mergeCell ref="D4:D5"/>
    <mergeCell ref="E4:E5"/>
    <mergeCell ref="F4:F5"/>
    <mergeCell ref="P4:P5"/>
    <mergeCell ref="Q3:Q5"/>
  </mergeCells>
  <printOptions horizontalCentered="1"/>
  <pageMargins left="0.16" right="0.16" top="1" bottom="0.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林箭</cp:lastModifiedBy>
  <dcterms:created xsi:type="dcterms:W3CDTF">2023-06-19T04:11:38Z</dcterms:created>
  <dcterms:modified xsi:type="dcterms:W3CDTF">2023-10-12T08:34:53Z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